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balard\Wimi Drive lasoderec\Agence Nancy\Nouvel hôpital d'Epernay\4 - Etudes pre-operationnelles\1 - Programmation\Programme au 25 04 24\"/>
    </mc:Choice>
  </mc:AlternateContent>
  <xr:revisionPtr revIDLastSave="0" documentId="13_ncr:1_{C8CBF528-22B8-4241-8CF4-DB9CBC3E4578}" xr6:coauthVersionLast="47" xr6:coauthVersionMax="47" xr10:uidLastSave="{00000000-0000-0000-0000-000000000000}"/>
  <bookViews>
    <workbookView xWindow="1875" yWindow="-15870" windowWidth="25440" windowHeight="15390" xr2:uid="{391D25F8-027C-4396-89F0-2FF16DE58988}"/>
  </bookViews>
  <sheets>
    <sheet name="Feuil1" sheetId="1" r:id="rId1"/>
  </sheets>
  <externalReferences>
    <externalReference r:id="rId2"/>
  </externalReferences>
  <definedNames>
    <definedName name="ALIM">'[1]Surfaces types HOSP'!$J$40</definedName>
    <definedName name="ATT">'[1]Surfaces types TERT'!$L$18</definedName>
    <definedName name="B_0">'[1]Surfaces types TERT'!$L$20</definedName>
    <definedName name="B_2">'[1]Surfaces types TERT'!$L$22</definedName>
    <definedName name="B_3">'[1]Surfaces types TERT'!$L$23</definedName>
    <definedName name="B_4">'[1]Surfaces types TERT'!$L$24</definedName>
    <definedName name="B_CONS">'[1]Surfaces types HOSP'!$J$104</definedName>
    <definedName name="B_X">'[1]Surfaces types TERT'!$L$25</definedName>
    <definedName name="CH_GARDE">'[1]Surfaces types HOSP'!$J$57</definedName>
    <definedName name="CH_USC_1">'[1]Surfaces types HOSP'!$J$59</definedName>
    <definedName name="DECH">'[1]Surfaces types HOSP'!$J$35</definedName>
    <definedName name="DOUCHE_B">'[1]Surfaces types HOSP'!$J$61</definedName>
    <definedName name="GUICH">'[1]Surfaces types TERT'!$L$7</definedName>
    <definedName name="MEN">'[1]Surfaces types HOSP'!$J$33</definedName>
    <definedName name="PROP">'[1]Surfaces types HOSP'!$J$39</definedName>
    <definedName name="REU_15">'[1]Surfaces types TERT'!$L$31</definedName>
    <definedName name="SALE">'[1]Surfaces types HOSP'!$J$32</definedName>
    <definedName name="WC">'[1]Surfaces types TERT'!$L$12</definedName>
    <definedName name="WC_PMR">'[1]Surfaces types TERT'!$L$11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4" i="1" l="1"/>
  <c r="G553" i="1"/>
  <c r="G552" i="1"/>
  <c r="G551" i="1"/>
  <c r="G550" i="1"/>
  <c r="G549" i="1"/>
  <c r="G548" i="1" s="1"/>
  <c r="G547" i="1"/>
  <c r="G546" i="1"/>
  <c r="G545" i="1" s="1"/>
  <c r="G544" i="1"/>
  <c r="G543" i="1"/>
  <c r="G542" i="1"/>
  <c r="G541" i="1"/>
  <c r="G540" i="1"/>
  <c r="G537" i="1" s="1"/>
  <c r="G539" i="1"/>
  <c r="G538" i="1"/>
  <c r="G534" i="1"/>
  <c r="G533" i="1"/>
  <c r="G532" i="1"/>
  <c r="G531" i="1"/>
  <c r="G528" i="1" s="1"/>
  <c r="G530" i="1"/>
  <c r="G529" i="1"/>
  <c r="G527" i="1"/>
  <c r="G526" i="1"/>
  <c r="G525" i="1"/>
  <c r="G524" i="1"/>
  <c r="G523" i="1"/>
  <c r="G522" i="1"/>
  <c r="G521" i="1"/>
  <c r="G520" i="1"/>
  <c r="G519" i="1"/>
  <c r="G518" i="1"/>
  <c r="G517" i="1" s="1"/>
  <c r="G516" i="1"/>
  <c r="G515" i="1"/>
  <c r="G512" i="1" s="1"/>
  <c r="G514" i="1"/>
  <c r="G513" i="1"/>
  <c r="G511" i="1"/>
  <c r="G510" i="1"/>
  <c r="G509" i="1"/>
  <c r="G508" i="1"/>
  <c r="G507" i="1"/>
  <c r="G506" i="1"/>
  <c r="G504" i="1"/>
  <c r="G503" i="1"/>
  <c r="G502" i="1"/>
  <c r="G501" i="1"/>
  <c r="G498" i="1"/>
  <c r="G497" i="1" s="1"/>
  <c r="G496" i="1"/>
  <c r="G495" i="1"/>
  <c r="G494" i="1"/>
  <c r="G493" i="1"/>
  <c r="G492" i="1"/>
  <c r="G491" i="1"/>
  <c r="G490" i="1"/>
  <c r="G489" i="1"/>
  <c r="G486" i="1" s="1"/>
  <c r="G488" i="1"/>
  <c r="G487" i="1"/>
  <c r="G485" i="1"/>
  <c r="G481" i="1" s="1"/>
  <c r="G459" i="1" s="1"/>
  <c r="G484" i="1"/>
  <c r="G483" i="1"/>
  <c r="G482" i="1"/>
  <c r="G480" i="1" s="1"/>
  <c r="G479" i="1"/>
  <c r="G478" i="1"/>
  <c r="G477" i="1"/>
  <c r="G476" i="1"/>
  <c r="G475" i="1"/>
  <c r="G474" i="1"/>
  <c r="G473" i="1"/>
  <c r="G470" i="1" s="1"/>
  <c r="G472" i="1"/>
  <c r="G471" i="1"/>
  <c r="G468" i="1"/>
  <c r="G467" i="1"/>
  <c r="G466" i="1"/>
  <c r="G465" i="1"/>
  <c r="G464" i="1"/>
  <c r="G460" i="1" s="1"/>
  <c r="G458" i="1" s="1"/>
  <c r="G463" i="1"/>
  <c r="G462" i="1"/>
  <c r="G456" i="1"/>
  <c r="G455" i="1"/>
  <c r="G449" i="1" s="1"/>
  <c r="G454" i="1"/>
  <c r="G453" i="1"/>
  <c r="G452" i="1"/>
  <c r="G451" i="1"/>
  <c r="G450" i="1"/>
  <c r="G448" i="1"/>
  <c r="G447" i="1"/>
  <c r="G446" i="1" s="1"/>
  <c r="G445" i="1"/>
  <c r="G444" i="1"/>
  <c r="G443" i="1"/>
  <c r="G441" i="1"/>
  <c r="G440" i="1"/>
  <c r="G439" i="1"/>
  <c r="G437" i="1" s="1"/>
  <c r="G438" i="1"/>
  <c r="G403" i="1" s="1"/>
  <c r="G436" i="1"/>
  <c r="G434" i="1"/>
  <c r="G433" i="1"/>
  <c r="G431" i="1"/>
  <c r="G430" i="1"/>
  <c r="G429" i="1"/>
  <c r="G428" i="1"/>
  <c r="G426" i="1" s="1"/>
  <c r="G427" i="1"/>
  <c r="G425" i="1"/>
  <c r="G424" i="1"/>
  <c r="G423" i="1"/>
  <c r="G422" i="1"/>
  <c r="G421" i="1"/>
  <c r="G420" i="1"/>
  <c r="G419" i="1"/>
  <c r="G418" i="1" s="1"/>
  <c r="G417" i="1"/>
  <c r="G416" i="1"/>
  <c r="G415" i="1"/>
  <c r="G414" i="1"/>
  <c r="G413" i="1"/>
  <c r="G412" i="1"/>
  <c r="G411" i="1" s="1"/>
  <c r="G410" i="1"/>
  <c r="G409" i="1"/>
  <c r="G408" i="1"/>
  <c r="G407" i="1"/>
  <c r="G406" i="1"/>
  <c r="G405" i="1"/>
  <c r="G404" i="1"/>
  <c r="G400" i="1"/>
  <c r="G399" i="1"/>
  <c r="G398" i="1"/>
  <c r="G397" i="1"/>
  <c r="G396" i="1"/>
  <c r="G395" i="1"/>
  <c r="G393" i="1" s="1"/>
  <c r="G394" i="1"/>
  <c r="G392" i="1"/>
  <c r="G391" i="1"/>
  <c r="G390" i="1"/>
  <c r="G388" i="1" s="1"/>
  <c r="G389" i="1"/>
  <c r="G377" i="1" s="1"/>
  <c r="G387" i="1"/>
  <c r="G386" i="1"/>
  <c r="G385" i="1"/>
  <c r="G384" i="1" s="1"/>
  <c r="G383" i="1"/>
  <c r="G382" i="1"/>
  <c r="G381" i="1"/>
  <c r="G380" i="1"/>
  <c r="G379" i="1"/>
  <c r="G378" i="1" s="1"/>
  <c r="G374" i="1"/>
  <c r="G373" i="1"/>
  <c r="G372" i="1"/>
  <c r="G371" i="1"/>
  <c r="G370" i="1"/>
  <c r="G365" i="1" s="1"/>
  <c r="G369" i="1"/>
  <c r="G368" i="1"/>
  <c r="G367" i="1"/>
  <c r="G366" i="1"/>
  <c r="G364" i="1"/>
  <c r="G363" i="1"/>
  <c r="G361" i="1"/>
  <c r="G359" i="1" s="1"/>
  <c r="G360" i="1"/>
  <c r="G358" i="1"/>
  <c r="G357" i="1"/>
  <c r="G356" i="1"/>
  <c r="G355" i="1"/>
  <c r="G354" i="1"/>
  <c r="G353" i="1"/>
  <c r="G349" i="1" s="1"/>
  <c r="G352" i="1"/>
  <c r="G351" i="1"/>
  <c r="G350" i="1"/>
  <c r="G348" i="1"/>
  <c r="G347" i="1"/>
  <c r="G346" i="1"/>
  <c r="G345" i="1"/>
  <c r="G344" i="1"/>
  <c r="G343" i="1"/>
  <c r="G342" i="1"/>
  <c r="G341" i="1"/>
  <c r="G340" i="1"/>
  <c r="G339" i="1" s="1"/>
  <c r="G338" i="1"/>
  <c r="G337" i="1"/>
  <c r="G335" i="1" s="1"/>
  <c r="G336" i="1"/>
  <c r="G334" i="1"/>
  <c r="G333" i="1"/>
  <c r="G332" i="1"/>
  <c r="G331" i="1" s="1"/>
  <c r="G330" i="1"/>
  <c r="G329" i="1"/>
  <c r="G325" i="1" s="1"/>
  <c r="G328" i="1"/>
  <c r="G327" i="1"/>
  <c r="G326" i="1"/>
  <c r="G324" i="1"/>
  <c r="G323" i="1" s="1"/>
  <c r="G322" i="1"/>
  <c r="G321" i="1"/>
  <c r="G320" i="1"/>
  <c r="G319" i="1"/>
  <c r="G318" i="1" s="1"/>
  <c r="G317" i="1" s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 s="1"/>
  <c r="G302" i="1"/>
  <c r="G300" i="1" s="1"/>
  <c r="G301" i="1"/>
  <c r="G299" i="1"/>
  <c r="G298" i="1"/>
  <c r="G297" i="1"/>
  <c r="G296" i="1"/>
  <c r="G294" i="1" s="1"/>
  <c r="G295" i="1"/>
  <c r="G293" i="1"/>
  <c r="G292" i="1"/>
  <c r="G291" i="1"/>
  <c r="G290" i="1" s="1"/>
  <c r="G289" i="1" s="1"/>
  <c r="G287" i="1"/>
  <c r="G282" i="1" s="1"/>
  <c r="G286" i="1"/>
  <c r="G285" i="1"/>
  <c r="G284" i="1"/>
  <c r="G283" i="1"/>
  <c r="G281" i="1"/>
  <c r="G280" i="1"/>
  <c r="G279" i="1"/>
  <c r="G278" i="1"/>
  <c r="G277" i="1"/>
  <c r="G276" i="1"/>
  <c r="G275" i="1"/>
  <c r="G274" i="1"/>
  <c r="G273" i="1"/>
  <c r="G272" i="1" s="1"/>
  <c r="G271" i="1"/>
  <c r="G269" i="1" s="1"/>
  <c r="G268" i="1"/>
  <c r="G267" i="1"/>
  <c r="G266" i="1"/>
  <c r="G265" i="1"/>
  <c r="G263" i="1" s="1"/>
  <c r="G262" i="1"/>
  <c r="G261" i="1"/>
  <c r="G260" i="1"/>
  <c r="G259" i="1"/>
  <c r="G257" i="1" s="1"/>
  <c r="G258" i="1"/>
  <c r="G256" i="1"/>
  <c r="G255" i="1"/>
  <c r="G254" i="1"/>
  <c r="G253" i="1"/>
  <c r="G252" i="1"/>
  <c r="G251" i="1"/>
  <c r="G250" i="1" s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4" i="1" s="1"/>
  <c r="G235" i="1"/>
  <c r="G233" i="1"/>
  <c r="G232" i="1"/>
  <c r="G231" i="1"/>
  <c r="G230" i="1"/>
  <c r="G229" i="1" s="1"/>
  <c r="G228" i="1"/>
  <c r="G227" i="1"/>
  <c r="G226" i="1"/>
  <c r="G225" i="1" s="1"/>
  <c r="G224" i="1"/>
  <c r="G223" i="1"/>
  <c r="G222" i="1" s="1"/>
  <c r="G219" i="1"/>
  <c r="G218" i="1"/>
  <c r="G217" i="1"/>
  <c r="G216" i="1" s="1"/>
  <c r="G215" i="1"/>
  <c r="G214" i="1"/>
  <c r="G213" i="1"/>
  <c r="G212" i="1"/>
  <c r="G211" i="1"/>
  <c r="G206" i="1" s="1"/>
  <c r="G210" i="1"/>
  <c r="G209" i="1"/>
  <c r="G208" i="1"/>
  <c r="G207" i="1"/>
  <c r="G205" i="1"/>
  <c r="G204" i="1"/>
  <c r="G203" i="1"/>
  <c r="G201" i="1" s="1"/>
  <c r="G202" i="1"/>
  <c r="G200" i="1"/>
  <c r="G199" i="1"/>
  <c r="G198" i="1"/>
  <c r="G197" i="1" s="1"/>
  <c r="G196" i="1"/>
  <c r="G195" i="1"/>
  <c r="G194" i="1" s="1"/>
  <c r="G193" i="1"/>
  <c r="G192" i="1"/>
  <c r="G191" i="1"/>
  <c r="G190" i="1"/>
  <c r="G189" i="1" s="1"/>
  <c r="G186" i="1"/>
  <c r="G185" i="1"/>
  <c r="G184" i="1"/>
  <c r="G183" i="1" s="1"/>
  <c r="G182" i="1"/>
  <c r="G181" i="1"/>
  <c r="G180" i="1"/>
  <c r="G179" i="1"/>
  <c r="G178" i="1"/>
  <c r="G170" i="1" s="1"/>
  <c r="G177" i="1"/>
  <c r="G176" i="1"/>
  <c r="G175" i="1"/>
  <c r="G174" i="1"/>
  <c r="G173" i="1"/>
  <c r="G172" i="1"/>
  <c r="G171" i="1"/>
  <c r="G169" i="1"/>
  <c r="G168" i="1"/>
  <c r="G167" i="1"/>
  <c r="G166" i="1"/>
  <c r="G163" i="1"/>
  <c r="G162" i="1"/>
  <c r="G161" i="1"/>
  <c r="G160" i="1"/>
  <c r="G159" i="1"/>
  <c r="G158" i="1"/>
  <c r="G157" i="1"/>
  <c r="G156" i="1"/>
  <c r="G155" i="1"/>
  <c r="G154" i="1"/>
  <c r="G153" i="1"/>
  <c r="G152" i="1" s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 s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 s="1"/>
  <c r="G121" i="1"/>
  <c r="G120" i="1"/>
  <c r="G119" i="1"/>
  <c r="G118" i="1"/>
  <c r="G117" i="1"/>
  <c r="G116" i="1"/>
  <c r="G112" i="1" s="1"/>
  <c r="G115" i="1"/>
  <c r="G114" i="1"/>
  <c r="G113" i="1"/>
  <c r="G111" i="1" s="1"/>
  <c r="G108" i="1"/>
  <c r="G107" i="1"/>
  <c r="G106" i="1"/>
  <c r="G105" i="1" s="1"/>
  <c r="G104" i="1"/>
  <c r="G103" i="1"/>
  <c r="G102" i="1"/>
  <c r="G101" i="1"/>
  <c r="G100" i="1"/>
  <c r="G99" i="1"/>
  <c r="G98" i="1" s="1"/>
  <c r="G96" i="1"/>
  <c r="G95" i="1"/>
  <c r="G94" i="1"/>
  <c r="G93" i="1"/>
  <c r="G92" i="1" s="1"/>
  <c r="G91" i="1"/>
  <c r="G90" i="1"/>
  <c r="G89" i="1"/>
  <c r="G88" i="1"/>
  <c r="G87" i="1"/>
  <c r="G82" i="1" s="1"/>
  <c r="G86" i="1"/>
  <c r="G85" i="1"/>
  <c r="G84" i="1"/>
  <c r="G83" i="1"/>
  <c r="G81" i="1"/>
  <c r="G80" i="1"/>
  <c r="G79" i="1"/>
  <c r="G78" i="1" s="1"/>
  <c r="G76" i="1"/>
  <c r="G75" i="1"/>
  <c r="G74" i="1"/>
  <c r="G73" i="1"/>
  <c r="G72" i="1"/>
  <c r="G71" i="1"/>
  <c r="G67" i="1" s="1"/>
  <c r="G70" i="1"/>
  <c r="G69" i="1"/>
  <c r="G68" i="1"/>
  <c r="G66" i="1"/>
  <c r="G65" i="1"/>
  <c r="G64" i="1" s="1"/>
  <c r="G63" i="1"/>
  <c r="G62" i="1"/>
  <c r="G61" i="1"/>
  <c r="G60" i="1" s="1"/>
  <c r="G59" i="1"/>
  <c r="G58" i="1"/>
  <c r="G57" i="1"/>
  <c r="G56" i="1" s="1"/>
  <c r="G55" i="1"/>
  <c r="G54" i="1" s="1"/>
  <c r="G53" i="1"/>
  <c r="G52" i="1"/>
  <c r="G51" i="1"/>
  <c r="G50" i="1"/>
  <c r="G49" i="1"/>
  <c r="G48" i="1"/>
  <c r="G47" i="1"/>
  <c r="G46" i="1" s="1"/>
  <c r="G45" i="1"/>
  <c r="G44" i="1" s="1"/>
  <c r="G43" i="1"/>
  <c r="G42" i="1"/>
  <c r="G41" i="1"/>
  <c r="G40" i="1" s="1"/>
  <c r="G39" i="1"/>
  <c r="G33" i="1" s="1"/>
  <c r="G38" i="1"/>
  <c r="G37" i="1"/>
  <c r="G36" i="1"/>
  <c r="G35" i="1"/>
  <c r="G34" i="1"/>
  <c r="G30" i="1"/>
  <c r="G23" i="1" s="1"/>
  <c r="G29" i="1"/>
  <c r="G28" i="1"/>
  <c r="G26" i="1"/>
  <c r="G25" i="1"/>
  <c r="G24" i="1"/>
  <c r="G22" i="1"/>
  <c r="G21" i="1"/>
  <c r="G20" i="1" s="1"/>
  <c r="G19" i="1"/>
  <c r="G18" i="1"/>
  <c r="G17" i="1"/>
  <c r="G16" i="1"/>
  <c r="G14" i="1"/>
  <c r="G10" i="1" s="1"/>
  <c r="G8" i="1" s="1"/>
  <c r="G13" i="1"/>
  <c r="G12" i="1"/>
  <c r="G11" i="1" s="1"/>
  <c r="G9" i="1" s="1"/>
  <c r="G500" i="1" l="1"/>
  <c r="G249" i="1"/>
  <c r="G110" i="1"/>
  <c r="G165" i="1"/>
  <c r="G188" i="1"/>
  <c r="G536" i="1"/>
  <c r="G221" i="1"/>
  <c r="G77" i="1"/>
  <c r="G402" i="1"/>
  <c r="G32" i="1"/>
  <c r="G556" i="1" s="1"/>
  <c r="G557" i="1"/>
  <c r="G376" i="1"/>
</calcChain>
</file>

<file path=xl/sharedStrings.xml><?xml version="1.0" encoding="utf-8"?>
<sst xmlns="http://schemas.openxmlformats.org/spreadsheetml/2006/main" count="1247" uniqueCount="885">
  <si>
    <t>Reconstruction CH Epernay</t>
  </si>
  <si>
    <t>Légende code couleur :</t>
  </si>
  <si>
    <t>Modifié par rapport à la version précédente</t>
  </si>
  <si>
    <t>"m² pm" :</t>
  </si>
  <si>
    <t>"pour mémoire"</t>
  </si>
  <si>
    <t>Surfaces utiles programmées</t>
  </si>
  <si>
    <t>code</t>
  </si>
  <si>
    <t>Espace</t>
  </si>
  <si>
    <t>effectif</t>
  </si>
  <si>
    <t>surface unitaire</t>
  </si>
  <si>
    <t xml:space="preserve">nombre </t>
  </si>
  <si>
    <t xml:space="preserve">surface utile totale </t>
  </si>
  <si>
    <t>commentaires</t>
  </si>
  <si>
    <t>Bâtiment</t>
  </si>
  <si>
    <t>Bloc A - Hall et Bureau des entrées</t>
  </si>
  <si>
    <t>Accueil</t>
  </si>
  <si>
    <t>A1</t>
  </si>
  <si>
    <t>Parking patients et visiteurs</t>
  </si>
  <si>
    <t>Voir le plan masse d'implantation des parkings</t>
  </si>
  <si>
    <t>Nouveau bâtiment</t>
  </si>
  <si>
    <t>A2</t>
  </si>
  <si>
    <t>Parvis</t>
  </si>
  <si>
    <t>A3</t>
  </si>
  <si>
    <t>Hall et borne d'accueil général</t>
  </si>
  <si>
    <t>Borne tactile pour l'orientation des patients et visiteurs</t>
  </si>
  <si>
    <t>A4</t>
  </si>
  <si>
    <t>Boîtes aux lettres</t>
  </si>
  <si>
    <t>m² pm</t>
  </si>
  <si>
    <t>Courrier pour l'ensemble des services. Boîte en alcôve sur circulation ou hall</t>
  </si>
  <si>
    <t>A5</t>
  </si>
  <si>
    <t>Espace d'attente</t>
  </si>
  <si>
    <t>A6</t>
  </si>
  <si>
    <t>Caféteria</t>
  </si>
  <si>
    <t>Comprend un espace de préparation avec plan de travail et comptoir de vente, un espace d'accueil avec mange-debouts</t>
  </si>
  <si>
    <t>A7</t>
  </si>
  <si>
    <t>Sanitaires publics</t>
  </si>
  <si>
    <t>2 WC PMR</t>
  </si>
  <si>
    <t>A8</t>
  </si>
  <si>
    <t>Local ménage</t>
  </si>
  <si>
    <t>Front Office</t>
  </si>
  <si>
    <t>A9</t>
  </si>
  <si>
    <t>Guichets d'accueil Bureau des Entrées</t>
  </si>
  <si>
    <t>4 guichets d'accueil avec banque vitrée, en lien avec l'espace d'attente général.</t>
  </si>
  <si>
    <t>A10</t>
  </si>
  <si>
    <t>Sanitaire personnel</t>
  </si>
  <si>
    <t>1 WC</t>
  </si>
  <si>
    <t>Back Office</t>
  </si>
  <si>
    <t>A11</t>
  </si>
  <si>
    <t>Bureau responsable</t>
  </si>
  <si>
    <t>Bureau individuel</t>
  </si>
  <si>
    <t>Bâtiment 7</t>
  </si>
  <si>
    <t>A12</t>
  </si>
  <si>
    <t>Bureau Bureau des Entrées - 3 postes</t>
  </si>
  <si>
    <t>Bureau 3 postes</t>
  </si>
  <si>
    <t>A13</t>
  </si>
  <si>
    <t>Bureau Bureau des Entrées - 5 postes</t>
  </si>
  <si>
    <t>Bureau 5 postes</t>
  </si>
  <si>
    <t>A14</t>
  </si>
  <si>
    <t>Espace reprographie</t>
  </si>
  <si>
    <t>photocopieur en alcôve sur circulation</t>
  </si>
  <si>
    <t>A15</t>
  </si>
  <si>
    <t>Archivage</t>
  </si>
  <si>
    <t>A16</t>
  </si>
  <si>
    <t>Salle de pause</t>
  </si>
  <si>
    <t>Mutualiser avec les autres espaces tertiaires au sein du bâtiment 7 en cas de difficultés architecturales</t>
  </si>
  <si>
    <t>A17</t>
  </si>
  <si>
    <t>Sanitaires personnel</t>
  </si>
  <si>
    <t>Bloc B - Consultations externes</t>
  </si>
  <si>
    <t>Accueil général</t>
  </si>
  <si>
    <t>B1</t>
  </si>
  <si>
    <t>Salle d'attente</t>
  </si>
  <si>
    <t>B2</t>
  </si>
  <si>
    <t>Sanitaires patients</t>
  </si>
  <si>
    <t>B3</t>
  </si>
  <si>
    <t>Secrétariat d'accueil et d'orientation</t>
  </si>
  <si>
    <t>2 guichets d'accueil avec banque vitrée, en lien avec la salle d'attente</t>
  </si>
  <si>
    <t>B4</t>
  </si>
  <si>
    <t>Back office secrétariat</t>
  </si>
  <si>
    <t>Bureau double</t>
  </si>
  <si>
    <t>B5</t>
  </si>
  <si>
    <t>Stockage consommables</t>
  </si>
  <si>
    <t>B6</t>
  </si>
  <si>
    <t>Archives</t>
  </si>
  <si>
    <t>Consultations mémoire</t>
  </si>
  <si>
    <t>B7</t>
  </si>
  <si>
    <t>Secrétariat</t>
  </si>
  <si>
    <t>Proximité avec salle d'attente de l'accueil</t>
  </si>
  <si>
    <t>B8</t>
  </si>
  <si>
    <t>Bureau médecin</t>
  </si>
  <si>
    <t>L'un des bureaux médecin (neuropsychologue) est contigu avec la salle de validation cognitive</t>
  </si>
  <si>
    <t>B9</t>
  </si>
  <si>
    <t>Salle de validation coginitive</t>
  </si>
  <si>
    <t>1 TV (distance suffisante pour le confort visuel) + 4 chaises</t>
  </si>
  <si>
    <t>Centre de prélèvement</t>
  </si>
  <si>
    <t>B10</t>
  </si>
  <si>
    <t>Salle de prélèvement</t>
  </si>
  <si>
    <t>Plateau de consultations médecine</t>
  </si>
  <si>
    <t>Attente patients</t>
  </si>
  <si>
    <t>B11</t>
  </si>
  <si>
    <t>Secrétariat post consultation</t>
  </si>
  <si>
    <t>Bureau individuel.
Secrétariat dédié à la post-consultation : pas d'appel entrant, pas de frappe (tâches réalisées par le back-office)</t>
  </si>
  <si>
    <t>B12</t>
  </si>
  <si>
    <t>Espace d'attente patients valides</t>
  </si>
  <si>
    <t>B13</t>
  </si>
  <si>
    <t>Espace d'attente 3 brancards</t>
  </si>
  <si>
    <t>Proximité forte avec le poste IDE, proximité avec l'office sale</t>
  </si>
  <si>
    <t>Diabétologie</t>
  </si>
  <si>
    <t>B14</t>
  </si>
  <si>
    <t>Bureau de consultation</t>
  </si>
  <si>
    <t>Espace bureau médecin et espace d'examen</t>
  </si>
  <si>
    <t>B15</t>
  </si>
  <si>
    <t>Bureau IDE</t>
  </si>
  <si>
    <t>Bureau indidividuel</t>
  </si>
  <si>
    <t>Bureaux partagés</t>
  </si>
  <si>
    <t>B16</t>
  </si>
  <si>
    <t>Espace bureau médecin et espace d'examen
bureau partagé ; CMJ, anesthésie, nephro, gériatrie, dermato, nutrition</t>
  </si>
  <si>
    <t>Endocrinologie</t>
  </si>
  <si>
    <t>B17</t>
  </si>
  <si>
    <t>Espace bureau médecin et espace d'examen.
Porte communicante au bureau de rhumatologie pour déplacer l'échographe</t>
  </si>
  <si>
    <t>Rhumatologie</t>
  </si>
  <si>
    <t>B18</t>
  </si>
  <si>
    <t>Espace bureau médecin et espace d'examen.
Porte communicante au bureau d'endocrinologie pour déplacer l'échographe</t>
  </si>
  <si>
    <t>Ophtalmologie</t>
  </si>
  <si>
    <t>B19</t>
  </si>
  <si>
    <t>Bureau médecin + matériel</t>
  </si>
  <si>
    <t>B20</t>
  </si>
  <si>
    <t>Bureau de consultation orthoptiste</t>
  </si>
  <si>
    <t>B21</t>
  </si>
  <si>
    <t>Salle d'examen</t>
  </si>
  <si>
    <t>Salle d'examen divisée en 2 par une cloison amovible. Une partie des examens doit pouvoir se faire dans l'obscurité.</t>
  </si>
  <si>
    <t>ORL</t>
  </si>
  <si>
    <t>B22</t>
  </si>
  <si>
    <t>B23</t>
  </si>
  <si>
    <t>Cabine audio</t>
  </si>
  <si>
    <t>Fourniture d'une nouvelle cabine audio</t>
  </si>
  <si>
    <t>Pneumologie</t>
  </si>
  <si>
    <t>B24</t>
  </si>
  <si>
    <t>B25</t>
  </si>
  <si>
    <t>Salle d'examen - cabine EFR</t>
  </si>
  <si>
    <t>cabine EFR</t>
  </si>
  <si>
    <t>B26</t>
  </si>
  <si>
    <t>Salle d'examen - allergo</t>
  </si>
  <si>
    <t>Fauteuil et paillasse</t>
  </si>
  <si>
    <t>B27</t>
  </si>
  <si>
    <t>Salle d'examen - polysomnographie</t>
  </si>
  <si>
    <t>Fauteuil et PC</t>
  </si>
  <si>
    <t>B28</t>
  </si>
  <si>
    <t>Salle d'examen - endoscopie</t>
  </si>
  <si>
    <t>Salle commune Pneumologie et Cardiologie</t>
  </si>
  <si>
    <t>Cardiologie-angiologie</t>
  </si>
  <si>
    <t>B29</t>
  </si>
  <si>
    <t>Espace bureau médecin et espace d'examen.
Un échographe et un ECG dans chaque bureau</t>
  </si>
  <si>
    <t>B30</t>
  </si>
  <si>
    <t>Salle d'examen - pose d'holter</t>
  </si>
  <si>
    <t>B31</t>
  </si>
  <si>
    <t>Salle d'examen - épreuve d'effort</t>
  </si>
  <si>
    <t>Vélo et brancard-vélo</t>
  </si>
  <si>
    <t>Plateau de consultations chirurgie</t>
  </si>
  <si>
    <t>B32</t>
  </si>
  <si>
    <t>B33</t>
  </si>
  <si>
    <t>B34</t>
  </si>
  <si>
    <t>Espace d'attente 8 brancards</t>
  </si>
  <si>
    <t>Consultations chirurgicales</t>
  </si>
  <si>
    <t>B35</t>
  </si>
  <si>
    <t>Salle technique</t>
  </si>
  <si>
    <t>Scialytique au plafond</t>
  </si>
  <si>
    <t>B36</t>
  </si>
  <si>
    <t>Cabine de déshabillage</t>
  </si>
  <si>
    <t>Porte sans poignée du côté de la salle d'examen</t>
  </si>
  <si>
    <t>B37</t>
  </si>
  <si>
    <t>Salle de soins</t>
  </si>
  <si>
    <t>Salle de soins pour 3 infirmiers</t>
  </si>
  <si>
    <t>B38</t>
  </si>
  <si>
    <t>Salle débitmètre - patient valide</t>
  </si>
  <si>
    <t>Cabine débimètre = surface d'un WC</t>
  </si>
  <si>
    <t>B39</t>
  </si>
  <si>
    <t>Salle débitmètre - brancard</t>
  </si>
  <si>
    <t>Pour examens de Bilan Uro Dynamique</t>
  </si>
  <si>
    <t>B40</t>
  </si>
  <si>
    <t>3 bureaux médecins en lien avec salles pansements.
Local type : bureau individuel</t>
  </si>
  <si>
    <t>B41</t>
  </si>
  <si>
    <t>Pour faire les interrogatoires avant passage en salle technique.</t>
  </si>
  <si>
    <t>B42</t>
  </si>
  <si>
    <t>Salle pansements</t>
  </si>
  <si>
    <t>Salles contigues aux bureaux médecins</t>
  </si>
  <si>
    <t>B43</t>
  </si>
  <si>
    <t>Sanitaire patients</t>
  </si>
  <si>
    <t>WC PMR</t>
  </si>
  <si>
    <t>Endoscopie - Colo - Gastro</t>
  </si>
  <si>
    <t>B44</t>
  </si>
  <si>
    <t>B45</t>
  </si>
  <si>
    <t>Salle d'examen endoscopie</t>
  </si>
  <si>
    <t>Accueil d'un lit et transfert sur brancard d'examen. Colonne de fluides</t>
  </si>
  <si>
    <t>B46</t>
  </si>
  <si>
    <t>B47</t>
  </si>
  <si>
    <t>1 WC PMR</t>
  </si>
  <si>
    <t>Logistique</t>
  </si>
  <si>
    <t>B48</t>
  </si>
  <si>
    <t>Désinfection endoscopes</t>
  </si>
  <si>
    <t>2 machines de désinfection + hotte, 2 longues paillasses. Respect de la marche en avant</t>
  </si>
  <si>
    <t>B49</t>
  </si>
  <si>
    <t>B50</t>
  </si>
  <si>
    <t>Local déchets</t>
  </si>
  <si>
    <t>B51</t>
  </si>
  <si>
    <t>Office propre</t>
  </si>
  <si>
    <t>B52</t>
  </si>
  <si>
    <t>Office sale</t>
  </si>
  <si>
    <t>B53</t>
  </si>
  <si>
    <t>Réserve</t>
  </si>
  <si>
    <t>Prévoir une armoire à linge fermée</t>
  </si>
  <si>
    <t>Locaux du personnel</t>
  </si>
  <si>
    <t>B54</t>
  </si>
  <si>
    <t>B55</t>
  </si>
  <si>
    <t>Salle de réunion</t>
  </si>
  <si>
    <t xml:space="preserve">Salle de réunion mutualisée avec le service des urgences : implanter à proximité. Utilisation en salle de crise. </t>
  </si>
  <si>
    <t>B56</t>
  </si>
  <si>
    <t>3 WC classiques répartis dans le service, et à proximité des locaux du personnel</t>
  </si>
  <si>
    <t>Bloc C - Urgences - UHCD</t>
  </si>
  <si>
    <t>C1</t>
  </si>
  <si>
    <t>C2</t>
  </si>
  <si>
    <t>Sas véhicules d'urgences</t>
  </si>
  <si>
    <t>2 véhicules en simultané + portes automatiques</t>
  </si>
  <si>
    <t>C3</t>
  </si>
  <si>
    <t>Sas brancards</t>
  </si>
  <si>
    <t>C4</t>
  </si>
  <si>
    <t>Hall - Espace d'attente</t>
  </si>
  <si>
    <t>Zone confidentialité devant le bureau d'accueil</t>
  </si>
  <si>
    <t>C5</t>
  </si>
  <si>
    <t>Bureau d'accueil</t>
  </si>
  <si>
    <t>Agent BDE - IOA - agent de sécurité
1 banque vitrée donnant sur la salle d'attente + 2 postes de travail (BDE + IOA) avec 3 sièges</t>
  </si>
  <si>
    <t>C6</t>
  </si>
  <si>
    <t>Salle IOA</t>
  </si>
  <si>
    <t>1 poste mobile IOA + 1 espace d'examen patients valides + 1 espace d'examen patients couchés (zone dégravillonnage)</t>
  </si>
  <si>
    <t>C7</t>
  </si>
  <si>
    <t>C8</t>
  </si>
  <si>
    <t>Locaux de soin</t>
  </si>
  <si>
    <t>C9</t>
  </si>
  <si>
    <t>Salle d'attente pédiatrique</t>
  </si>
  <si>
    <t>C10</t>
  </si>
  <si>
    <t>Salle d'examen pédiatrie</t>
  </si>
  <si>
    <t>C11</t>
  </si>
  <si>
    <t>Sanitaire enfants</t>
  </si>
  <si>
    <t>1 cuvette grands + 1 cuvette petits + 1 table à langer</t>
  </si>
  <si>
    <t>C12</t>
  </si>
  <si>
    <t>Salle d'attente brancards</t>
  </si>
  <si>
    <t>C13</t>
  </si>
  <si>
    <t>Salle urgences vitales</t>
  </si>
  <si>
    <t>2 espaces déchocage + 1 espace télé-AVC + 1 grande paillasse donnant sur les 3 zones de soin</t>
  </si>
  <si>
    <t>C14</t>
  </si>
  <si>
    <t>Salle patients couchés (ACPV)</t>
  </si>
  <si>
    <t>Séparation entre chaque lit par un paravent fixé au mur</t>
  </si>
  <si>
    <t>C15</t>
  </si>
  <si>
    <t>Stockage brancards / fauteuils</t>
  </si>
  <si>
    <t>C16</t>
  </si>
  <si>
    <t>Sanitaires / douche brancard</t>
  </si>
  <si>
    <t>C17</t>
  </si>
  <si>
    <t>Salle d'examen filière courte</t>
  </si>
  <si>
    <t>Proximité avec l'accueil des urgences</t>
  </si>
  <si>
    <t>C18</t>
  </si>
  <si>
    <t>Salle d'examen filière longue</t>
  </si>
  <si>
    <t>Surface plus importante pour l'accueil d'un lit</t>
  </si>
  <si>
    <t>C19</t>
  </si>
  <si>
    <t>Salle d'isolement</t>
  </si>
  <si>
    <t>C20</t>
  </si>
  <si>
    <t>Stockage appareils</t>
  </si>
  <si>
    <t>1 chariot plâtre, 1 chariot suture, 2 appareils ECG, 1 échographe, 1 chariot d'urgence</t>
  </si>
  <si>
    <t>C21</t>
  </si>
  <si>
    <t>WC PMR à proximité des salles d'examen</t>
  </si>
  <si>
    <t>UHCD</t>
  </si>
  <si>
    <t>C22</t>
  </si>
  <si>
    <t>C23</t>
  </si>
  <si>
    <t>Salle d'entretien familles</t>
  </si>
  <si>
    <t>C24</t>
  </si>
  <si>
    <t>Chambre simple + sdb</t>
  </si>
  <si>
    <t>C25</t>
  </si>
  <si>
    <t>Chambre simple tampon + sdb</t>
  </si>
  <si>
    <t>C26</t>
  </si>
  <si>
    <t>C27</t>
  </si>
  <si>
    <t>Prévoir une armoire à linge</t>
  </si>
  <si>
    <t>C28</t>
  </si>
  <si>
    <t>C29</t>
  </si>
  <si>
    <t>C30</t>
  </si>
  <si>
    <t>C31</t>
  </si>
  <si>
    <t>C32</t>
  </si>
  <si>
    <t>Office alimentaire</t>
  </si>
  <si>
    <t>C33</t>
  </si>
  <si>
    <t>1 zone de stockage
1 zone de débit avec 1 bureau pour l'AS
Prévoir une armoire à linge</t>
  </si>
  <si>
    <t>C34</t>
  </si>
  <si>
    <t>C35</t>
  </si>
  <si>
    <t>Local déchets - linge sale</t>
  </si>
  <si>
    <t>C36</t>
  </si>
  <si>
    <t>C37</t>
  </si>
  <si>
    <t>Bureau chef de service</t>
  </si>
  <si>
    <t>C38</t>
  </si>
  <si>
    <t>Bureau cadre</t>
  </si>
  <si>
    <t>C39</t>
  </si>
  <si>
    <t>C40</t>
  </si>
  <si>
    <t>Salle administrative</t>
  </si>
  <si>
    <t>C41</t>
  </si>
  <si>
    <t>Chambre de garde (+sdb)</t>
  </si>
  <si>
    <t>Salle de bain comprise dans la chambre de garde</t>
  </si>
  <si>
    <t>C42</t>
  </si>
  <si>
    <t>Proximité avec les locaux de soin</t>
  </si>
  <si>
    <t>C43</t>
  </si>
  <si>
    <t>2 WC répartis, au moins 1 à proximité des locaux du personnel</t>
  </si>
  <si>
    <t>SMUR</t>
  </si>
  <si>
    <t>C44</t>
  </si>
  <si>
    <t>Garage SMUR</t>
  </si>
  <si>
    <t>Construction légère comptabilisée comme surface extérieure.
Lavage des véhicules en extérieur devant le garage : évacuation + point d'eau</t>
  </si>
  <si>
    <t>C45</t>
  </si>
  <si>
    <t>Stockage SMUR</t>
  </si>
  <si>
    <t>Stockage à prévoir au sein du garage SMUR</t>
  </si>
  <si>
    <t>Bloc D - USC</t>
  </si>
  <si>
    <t>Accueil visiteurs</t>
  </si>
  <si>
    <t>D1</t>
  </si>
  <si>
    <t>Attente visiteurs</t>
  </si>
  <si>
    <t>Bâtiment 6</t>
  </si>
  <si>
    <t>D2</t>
  </si>
  <si>
    <t>Sanitaire visiteurs</t>
  </si>
  <si>
    <t>D3</t>
  </si>
  <si>
    <t>Salon d'entretien familles</t>
  </si>
  <si>
    <t>Zone de soin</t>
  </si>
  <si>
    <t>D4</t>
  </si>
  <si>
    <t>Chambre simple (+sdb)</t>
  </si>
  <si>
    <t>D5</t>
  </si>
  <si>
    <t>D6</t>
  </si>
  <si>
    <t>Salle de pause / réunion</t>
  </si>
  <si>
    <t>Usages regroupés dans la même salle</t>
  </si>
  <si>
    <t>D7</t>
  </si>
  <si>
    <t>D8</t>
  </si>
  <si>
    <t>Stockage machines</t>
  </si>
  <si>
    <t>ECG, bladder, échographe, chariot d'urgences, caisses d'instruments, défibrillateur, optiflow, bouteilles d’O2, bouteilles d'air</t>
  </si>
  <si>
    <t>D9</t>
  </si>
  <si>
    <t>Réserve solutés et petit matériel</t>
  </si>
  <si>
    <t>D10</t>
  </si>
  <si>
    <t>Réserve soin nursing</t>
  </si>
  <si>
    <t>D11</t>
  </si>
  <si>
    <t>D12</t>
  </si>
  <si>
    <t>D13</t>
  </si>
  <si>
    <t>D14</t>
  </si>
  <si>
    <t>D15</t>
  </si>
  <si>
    <t>D16</t>
  </si>
  <si>
    <t>D17</t>
  </si>
  <si>
    <t>Bureau anesthésistes</t>
  </si>
  <si>
    <t>D18</t>
  </si>
  <si>
    <t>Bloc E - Hospitalisation médecine générale</t>
  </si>
  <si>
    <t>Espaces mutualisés avec pneumo-cardio</t>
  </si>
  <si>
    <t>E1</t>
  </si>
  <si>
    <t>E2</t>
  </si>
  <si>
    <t>E3</t>
  </si>
  <si>
    <t>Salon des familles mutualisé</t>
  </si>
  <si>
    <t>Utilisation comme salon des sorties.
Géométrie carrée</t>
  </si>
  <si>
    <t>E4</t>
  </si>
  <si>
    <t>E5</t>
  </si>
  <si>
    <t>E6</t>
  </si>
  <si>
    <t>E7</t>
  </si>
  <si>
    <t>Une paillasse de préparation + 4 postes mobiles</t>
  </si>
  <si>
    <t>E8</t>
  </si>
  <si>
    <t>Bureau IDE / AS</t>
  </si>
  <si>
    <t>E9</t>
  </si>
  <si>
    <t>Bureau internes</t>
  </si>
  <si>
    <t>Espace insonorisé</t>
  </si>
  <si>
    <t>Chambres - 30 lits</t>
  </si>
  <si>
    <t>E10</t>
  </si>
  <si>
    <t>E11</t>
  </si>
  <si>
    <t>Chambre simple PMR (+sdb)</t>
  </si>
  <si>
    <t>E12</t>
  </si>
  <si>
    <t>Chambre double tampon (+sdb)</t>
  </si>
  <si>
    <t>1 douche avec double vasques, 2 WC séparés.</t>
  </si>
  <si>
    <t>E13</t>
  </si>
  <si>
    <t>Chambre soins palliatifs (+sdb)</t>
  </si>
  <si>
    <t>Fauteuils pour la famille</t>
  </si>
  <si>
    <t>E14</t>
  </si>
  <si>
    <t>Stockage gros matériel</t>
  </si>
  <si>
    <t>E15</t>
  </si>
  <si>
    <t>Réserve DM et solutés</t>
  </si>
  <si>
    <t>E16</t>
  </si>
  <si>
    <t>E17</t>
  </si>
  <si>
    <t>Réserve matériel biomédical</t>
  </si>
  <si>
    <t>E18</t>
  </si>
  <si>
    <t>E19</t>
  </si>
  <si>
    <t>E20</t>
  </si>
  <si>
    <t>E21</t>
  </si>
  <si>
    <t>E22</t>
  </si>
  <si>
    <t>E23</t>
  </si>
  <si>
    <t>E24</t>
  </si>
  <si>
    <t>E25</t>
  </si>
  <si>
    <t>Bloc F - Hospitalisation pneumo-cardio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</si>
  <si>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</si>
  <si>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</si>
  <si>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</si>
  <si>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</si>
  <si>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</si>
  <si>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</si>
  <si>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</si>
  <si>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</si>
  <si>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</si>
  <si>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</si>
  <si>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</si>
  <si>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</si>
  <si>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</si>
  <si>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</si>
  <si>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</si>
  <si>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</si>
  <si>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</si>
  <si>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</si>
  <si>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</si>
  <si>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</si>
  <si>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</si>
  <si>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Bloc G - Hospitalisation médecine gériatrique</t>
  </si>
  <si>
    <t>G1</t>
  </si>
  <si>
    <t>G2</t>
  </si>
  <si>
    <t>G3</t>
  </si>
  <si>
    <t>G4</t>
  </si>
  <si>
    <t>Bureau double EMIG</t>
  </si>
  <si>
    <t>G5</t>
  </si>
  <si>
    <t>G6</t>
  </si>
  <si>
    <t>Salon des familles</t>
  </si>
  <si>
    <t>Utilisation comme salon des sorties
Géométrie carrée</t>
  </si>
  <si>
    <t>G7</t>
  </si>
  <si>
    <t>Une paillasse de préparation + 2 postes mobiles</t>
  </si>
  <si>
    <t>G8</t>
  </si>
  <si>
    <t>G9</t>
  </si>
  <si>
    <t>G10</t>
  </si>
  <si>
    <t>Bureau psychologue</t>
  </si>
  <si>
    <t>G11</t>
  </si>
  <si>
    <t>Salle à manger commune patients</t>
  </si>
  <si>
    <t>1 table + 4 à 5 chaises + placards de rangements muraux</t>
  </si>
  <si>
    <t>Chambres - 26 lits</t>
  </si>
  <si>
    <t>G12</t>
  </si>
  <si>
    <t>Couloir de déambulation</t>
  </si>
  <si>
    <t>Séparé de la circulation classique
Comprend des barres parallèles</t>
  </si>
  <si>
    <t>G13</t>
  </si>
  <si>
    <t>G14</t>
  </si>
  <si>
    <t>G15</t>
  </si>
  <si>
    <t>G16</t>
  </si>
  <si>
    <t>Secteur protégé - 4 lits</t>
  </si>
  <si>
    <t>G17</t>
  </si>
  <si>
    <t>G18</t>
  </si>
  <si>
    <t>G19</t>
  </si>
  <si>
    <t>G20</t>
  </si>
  <si>
    <t>G21</t>
  </si>
  <si>
    <t>G22</t>
  </si>
  <si>
    <t>G23</t>
  </si>
  <si>
    <t>G24</t>
  </si>
  <si>
    <t>G25</t>
  </si>
  <si>
    <t>G26</t>
  </si>
  <si>
    <t>G27</t>
  </si>
  <si>
    <t>G28</t>
  </si>
  <si>
    <t>G29</t>
  </si>
  <si>
    <t>Bureau double médecins</t>
  </si>
  <si>
    <t>G30</t>
  </si>
  <si>
    <t>G31</t>
  </si>
  <si>
    <t>G32</t>
  </si>
  <si>
    <t>Bloc H - HDJ médecine</t>
  </si>
  <si>
    <t xml:space="preserve">H1 </t>
  </si>
  <si>
    <t>6 places assises + 1 brancard</t>
  </si>
  <si>
    <t>H2</t>
  </si>
  <si>
    <t>H3</t>
  </si>
  <si>
    <t>H4</t>
  </si>
  <si>
    <t>Une paillasse de préparation + 3 postes mobiles</t>
  </si>
  <si>
    <t>H5</t>
  </si>
  <si>
    <t>H6</t>
  </si>
  <si>
    <t>Box d'accueil</t>
  </si>
  <si>
    <t>H7</t>
  </si>
  <si>
    <t>Salle de consultation</t>
  </si>
  <si>
    <t>Proximité bureau IPA</t>
  </si>
  <si>
    <t>H8</t>
  </si>
  <si>
    <t>Bureau IPA</t>
  </si>
  <si>
    <t>Unité 10 patients</t>
  </si>
  <si>
    <t>H9</t>
  </si>
  <si>
    <t>Chambre simple (+wc)</t>
  </si>
  <si>
    <t>Chambre individuelle comprenant 1 WC.</t>
  </si>
  <si>
    <t>H10</t>
  </si>
  <si>
    <t>Chambre simple - 2 fauteuils (+wc)</t>
  </si>
  <si>
    <t>Chambre individuelle comprenant 2 WC séparés, pouvant accueillir 2 fauteuils.</t>
  </si>
  <si>
    <t>H11</t>
  </si>
  <si>
    <t>Bacs pour solutés, rangements pour antiseptiques, SHA, gants stériles, matériel de chimiothérapie, 2 chariots de pansements.</t>
  </si>
  <si>
    <t>H12</t>
  </si>
  <si>
    <t>Etagères placards (oreillers, couvertures, télécommandes, gants de toilettes)</t>
  </si>
  <si>
    <t>H13</t>
  </si>
  <si>
    <t>Appareil ECG, dynamap, une bouteille à oxygène, placards de rangement (papiers ECG, piles, gels, électrodes…) + 2 fauteuils roulants pliables</t>
  </si>
  <si>
    <t>H14</t>
  </si>
  <si>
    <t>Possibilité de mutualiser avec l'office d'un autre service situé à proximité</t>
  </si>
  <si>
    <t>H15</t>
  </si>
  <si>
    <t>H16</t>
  </si>
  <si>
    <t>H17</t>
  </si>
  <si>
    <t>H18</t>
  </si>
  <si>
    <t>H19</t>
  </si>
  <si>
    <t>Bureau intendante</t>
  </si>
  <si>
    <t>Bureau de l'intendante implanté à proximité du service HDJ.</t>
  </si>
  <si>
    <t>H20</t>
  </si>
  <si>
    <t>H21</t>
  </si>
  <si>
    <t>Bloc I - Imagerie</t>
  </si>
  <si>
    <t>Accueil patients valides</t>
  </si>
  <si>
    <t>I1</t>
  </si>
  <si>
    <t>Salle d'attente radio / écho / mammo</t>
  </si>
  <si>
    <t>I2</t>
  </si>
  <si>
    <t>Salle d'attente IRM / scanner</t>
  </si>
  <si>
    <t>Séparation entre IRM et scanner</t>
  </si>
  <si>
    <t>I3</t>
  </si>
  <si>
    <t>1 sanitaire sur chaque salle d'attente</t>
  </si>
  <si>
    <t>I4</t>
  </si>
  <si>
    <t>3 guichets</t>
  </si>
  <si>
    <t>Accueil patients couchés</t>
  </si>
  <si>
    <t>I5</t>
  </si>
  <si>
    <t>Espace d'attente patients couchés</t>
  </si>
  <si>
    <t>Radio</t>
  </si>
  <si>
    <t>I6</t>
  </si>
  <si>
    <t>Cabine déshabillage</t>
  </si>
  <si>
    <t>I7</t>
  </si>
  <si>
    <t>WC</t>
  </si>
  <si>
    <t>I8</t>
  </si>
  <si>
    <t>Salle radio</t>
  </si>
  <si>
    <t>Y compris local technique</t>
  </si>
  <si>
    <t>I9</t>
  </si>
  <si>
    <t>Salle claire</t>
  </si>
  <si>
    <t>4 imprimantes
4 agents en simultané
Position centrale à proximité des imageries radio, écho, mammo</t>
  </si>
  <si>
    <t>I10</t>
  </si>
  <si>
    <t>Salle d'interprétation</t>
  </si>
  <si>
    <t>Echographie</t>
  </si>
  <si>
    <t>I11</t>
  </si>
  <si>
    <t>I12</t>
  </si>
  <si>
    <t>I13</t>
  </si>
  <si>
    <t>Salle échographie</t>
  </si>
  <si>
    <t>Mammographie</t>
  </si>
  <si>
    <t>I14</t>
  </si>
  <si>
    <t>Cabine pouvant accueillir un fauteuil pour réaliser la perfusion</t>
  </si>
  <si>
    <t>I15</t>
  </si>
  <si>
    <t>Salle mammographie</t>
  </si>
  <si>
    <t>Mammographies interventionnelles : accueil d'un brancard possible</t>
  </si>
  <si>
    <t>I16</t>
  </si>
  <si>
    <t>Salle contigue à la salle mammographie</t>
  </si>
  <si>
    <t>IRM</t>
  </si>
  <si>
    <t>I17</t>
  </si>
  <si>
    <t>Salle de préparation</t>
  </si>
  <si>
    <t>Paillasse de préparation</t>
  </si>
  <si>
    <t>I18</t>
  </si>
  <si>
    <t>I19</t>
  </si>
  <si>
    <t>Cabine déshabillage - Fauteuil perfusion</t>
  </si>
  <si>
    <t>I20</t>
  </si>
  <si>
    <t>I21</t>
  </si>
  <si>
    <t>Salle IRM</t>
  </si>
  <si>
    <t>I22</t>
  </si>
  <si>
    <t>Console</t>
  </si>
  <si>
    <t>Vitrée sur salles IRM.
4 agents en simultané</t>
  </si>
  <si>
    <t>I23</t>
  </si>
  <si>
    <t>I24</t>
  </si>
  <si>
    <t>I25</t>
  </si>
  <si>
    <t>Local ménage IRM</t>
  </si>
  <si>
    <t>Matériel amagnétique</t>
  </si>
  <si>
    <t>Scanner</t>
  </si>
  <si>
    <t>I26</t>
  </si>
  <si>
    <t>I27</t>
  </si>
  <si>
    <t>I28</t>
  </si>
  <si>
    <t>I29</t>
  </si>
  <si>
    <t>I30</t>
  </si>
  <si>
    <t>Salle scanner</t>
  </si>
  <si>
    <t>I31</t>
  </si>
  <si>
    <t>Vitrée sur salle scanner.</t>
  </si>
  <si>
    <t>I32</t>
  </si>
  <si>
    <t>I33</t>
  </si>
  <si>
    <t>I34</t>
  </si>
  <si>
    <t>Réserve foncière pour extension</t>
  </si>
  <si>
    <t>Pour création future d'un 2ème scanner ou 3ème IRM</t>
  </si>
  <si>
    <t>I35</t>
  </si>
  <si>
    <t>Stockage imagerie</t>
  </si>
  <si>
    <t>Comprend un conteneur linge propre</t>
  </si>
  <si>
    <t>I36</t>
  </si>
  <si>
    <t>Stockage GIE</t>
  </si>
  <si>
    <t>I37</t>
  </si>
  <si>
    <t>Rangement radio mobile</t>
  </si>
  <si>
    <t>En alcôve sur circulation</t>
  </si>
  <si>
    <t>I38</t>
  </si>
  <si>
    <t>I39</t>
  </si>
  <si>
    <t>I40</t>
  </si>
  <si>
    <t>I41</t>
  </si>
  <si>
    <t>Bureau radioprotection et manipulateurs</t>
  </si>
  <si>
    <t>I42</t>
  </si>
  <si>
    <t>I43</t>
  </si>
  <si>
    <t>I44</t>
  </si>
  <si>
    <t>Bureau médecins</t>
  </si>
  <si>
    <t>I45</t>
  </si>
  <si>
    <t>Secrétariat back office</t>
  </si>
  <si>
    <t>I46</t>
  </si>
  <si>
    <t>I47</t>
  </si>
  <si>
    <t>I48</t>
  </si>
  <si>
    <t>Salle de réunion / pause</t>
  </si>
  <si>
    <t>Bloc J - Laboratoire</t>
  </si>
  <si>
    <t>J1</t>
  </si>
  <si>
    <t>Hall d'accueil</t>
  </si>
  <si>
    <t>J2</t>
  </si>
  <si>
    <t>Réception échantillons - Secrétariat</t>
  </si>
  <si>
    <t>Passe-plats avec visiophone pour réceptionner les échantillons depuis le hall d'accueil.
1 poste de travail + 1 poste étiquettage + 1 chariot + 1 armoire archives vivantes.</t>
  </si>
  <si>
    <t>J3</t>
  </si>
  <si>
    <t>Dépôt de sang</t>
  </si>
  <si>
    <t>Passe-plats avec visiophone pour réceptionner les poches depuis le hall d'accueil.</t>
  </si>
  <si>
    <t>Pré-analytique</t>
  </si>
  <si>
    <t>J4</t>
  </si>
  <si>
    <t>Centrifugation</t>
  </si>
  <si>
    <t>2 centrifugeuses + 1 paillasse</t>
  </si>
  <si>
    <t>Analytique</t>
  </si>
  <si>
    <t>J5</t>
  </si>
  <si>
    <t>Secteur technique</t>
  </si>
  <si>
    <t>cf liste des automates en annexe.</t>
  </si>
  <si>
    <t>J6</t>
  </si>
  <si>
    <t>Chambre froide</t>
  </si>
  <si>
    <t>J7</t>
  </si>
  <si>
    <t>Stockage réactifs et consommables</t>
  </si>
  <si>
    <t>1 poste de décartonnage avec ordinateur.</t>
  </si>
  <si>
    <t>J8</t>
  </si>
  <si>
    <t>J9</t>
  </si>
  <si>
    <t>J10</t>
  </si>
  <si>
    <t>Piste atterrissage drone</t>
  </si>
  <si>
    <t>Accès aisé et sécurisé à une toiture ou une terrasse. En option dans le projet.</t>
  </si>
  <si>
    <t>J11</t>
  </si>
  <si>
    <t>J12</t>
  </si>
  <si>
    <t>Bureau biologistes</t>
  </si>
  <si>
    <t>J13</t>
  </si>
  <si>
    <t>Salle microscope</t>
  </si>
  <si>
    <t>1 plan de travail microscope. Vitré sur les bureaux biologistes</t>
  </si>
  <si>
    <t>J14</t>
  </si>
  <si>
    <t>Chambre de garde</t>
  </si>
  <si>
    <t>Sans salle de bain</t>
  </si>
  <si>
    <t>J15</t>
  </si>
  <si>
    <t>Sanitaires personnel + douche</t>
  </si>
  <si>
    <t>1 WC + 1 douche</t>
  </si>
  <si>
    <t>J16</t>
  </si>
  <si>
    <t>8 places, cloison amovible sur la salle de pause</t>
  </si>
  <si>
    <t>J17</t>
  </si>
  <si>
    <t>Bloc K - Pharmacie</t>
  </si>
  <si>
    <t>K1</t>
  </si>
  <si>
    <t>Salle d'attente patients</t>
  </si>
  <si>
    <t>Bâtiment 6b RDC</t>
  </si>
  <si>
    <t>K2</t>
  </si>
  <si>
    <t>K3</t>
  </si>
  <si>
    <t>Secrétariat - Guichet patients</t>
  </si>
  <si>
    <t>Bureau double (secrétaire + agent administratif) avec une banque d'accueil sécurisée donnant sur l'espace attente</t>
  </si>
  <si>
    <t>K4</t>
  </si>
  <si>
    <t>Espace de confidentialité</t>
  </si>
  <si>
    <t>Un bureau + un stockage sécurisé</t>
  </si>
  <si>
    <t>K5</t>
  </si>
  <si>
    <t>Salle d'attente soignants</t>
  </si>
  <si>
    <t>K6</t>
  </si>
  <si>
    <t>Guichet soignants</t>
  </si>
  <si>
    <t>Distribution</t>
  </si>
  <si>
    <t>K7</t>
  </si>
  <si>
    <t>Zone sale</t>
  </si>
  <si>
    <t>K8</t>
  </si>
  <si>
    <t>Zone propre</t>
  </si>
  <si>
    <t>K9</t>
  </si>
  <si>
    <t>Quarantaine retour soignants</t>
  </si>
  <si>
    <t>K10</t>
  </si>
  <si>
    <t>K11</t>
  </si>
  <si>
    <t>Réserve poches chimio</t>
  </si>
  <si>
    <t>K12</t>
  </si>
  <si>
    <t>Réserve, distribution et retour stupéfiants</t>
  </si>
  <si>
    <t>Préparation</t>
  </si>
  <si>
    <t>K13</t>
  </si>
  <si>
    <t>Espace de préparation piluliers 1</t>
  </si>
  <si>
    <t>K14</t>
  </si>
  <si>
    <t>Espace de préparation piluliers 2</t>
  </si>
  <si>
    <t>K15</t>
  </si>
  <si>
    <t>Consommables</t>
  </si>
  <si>
    <t>K16</t>
  </si>
  <si>
    <t>Entretien</t>
  </si>
  <si>
    <t>K17</t>
  </si>
  <si>
    <t>Sas transfert équipements</t>
  </si>
  <si>
    <t>Indispensable en cas de deconditionnement / reconditionnement sinon facultatif</t>
  </si>
  <si>
    <t>K18</t>
  </si>
  <si>
    <t>Sas personnel</t>
  </si>
  <si>
    <t>K19</t>
  </si>
  <si>
    <t>Espace préparatoire</t>
  </si>
  <si>
    <t>2 postes : paillasse + point d'eau + échantillothèque</t>
  </si>
  <si>
    <t>Stockage</t>
  </si>
  <si>
    <t>K20</t>
  </si>
  <si>
    <t>Réserve et préparation solutés</t>
  </si>
  <si>
    <t>Stockage au sous-sol</t>
  </si>
  <si>
    <t>Bâtiment 6b - Sous-sol</t>
  </si>
  <si>
    <t>K21</t>
  </si>
  <si>
    <t>Réserve et préparation dispositifs médicaux</t>
  </si>
  <si>
    <t>59 m² SU au sous-sol et 85 m² SU au RDC</t>
  </si>
  <si>
    <t>Bâtiment 6b RDC + sous-sol</t>
  </si>
  <si>
    <t>K22</t>
  </si>
  <si>
    <t>Réserve échantillons</t>
  </si>
  <si>
    <t>K23</t>
  </si>
  <si>
    <t>K24</t>
  </si>
  <si>
    <t>Congélateur</t>
  </si>
  <si>
    <t>K25</t>
  </si>
  <si>
    <t>Réserve médicaments et préparation dotations</t>
  </si>
  <si>
    <t>K26</t>
  </si>
  <si>
    <t>Quarantaine retraits lots</t>
  </si>
  <si>
    <t>K27</t>
  </si>
  <si>
    <t>Armoire produits inflammables</t>
  </si>
  <si>
    <t>K28</t>
  </si>
  <si>
    <t>Réserve gaz médicaux / produits inflammables</t>
  </si>
  <si>
    <t>Réception</t>
  </si>
  <si>
    <t>K29</t>
  </si>
  <si>
    <t>Tracabilité</t>
  </si>
  <si>
    <t>1 plan de travail + espace libre pour passer les boîtes à la douchette</t>
  </si>
  <si>
    <t>K30</t>
  </si>
  <si>
    <t>Décartonnage et sérialisation</t>
  </si>
  <si>
    <t>1 plan de travail + espace libre tampon pour stocker les cartons</t>
  </si>
  <si>
    <t>K31</t>
  </si>
  <si>
    <t>Quarantaine réception</t>
  </si>
  <si>
    <t>Zone de rangement</t>
  </si>
  <si>
    <t>K32</t>
  </si>
  <si>
    <t>Container cartons</t>
  </si>
  <si>
    <t>m² ext pm</t>
  </si>
  <si>
    <t>K33</t>
  </si>
  <si>
    <t>Réception livraisons</t>
  </si>
  <si>
    <t>2 postes de travail magasiniers + zone de réception</t>
  </si>
  <si>
    <t>K34</t>
  </si>
  <si>
    <t>Retour fournisseurs</t>
  </si>
  <si>
    <t>Zone de stockage tampon</t>
  </si>
  <si>
    <t>K35</t>
  </si>
  <si>
    <t>Aire logistique</t>
  </si>
  <si>
    <t>Zone de déchargement couverte</t>
  </si>
  <si>
    <t>K36</t>
  </si>
  <si>
    <t>K37</t>
  </si>
  <si>
    <t>K38</t>
  </si>
  <si>
    <t>K39</t>
  </si>
  <si>
    <t>Un bureau individue + 1 petite table de réunion</t>
  </si>
  <si>
    <t>K40</t>
  </si>
  <si>
    <t>Bureau partagé pharmaciens</t>
  </si>
  <si>
    <t>K41</t>
  </si>
  <si>
    <t>Bureau partagé préparateurs</t>
  </si>
  <si>
    <t>K42</t>
  </si>
  <si>
    <t>Bureau administratif pharmacien</t>
  </si>
  <si>
    <t>K43</t>
  </si>
  <si>
    <t>K44</t>
  </si>
  <si>
    <t>Bloc L - Pédiatrie</t>
  </si>
  <si>
    <t>L1</t>
  </si>
  <si>
    <t>Hall d'entrée</t>
  </si>
  <si>
    <t>Hall commun pédiatrie + maternité</t>
  </si>
  <si>
    <t>Bâtiment 9 RDC + extension</t>
  </si>
  <si>
    <t>L2</t>
  </si>
  <si>
    <t>10 places patients valides</t>
  </si>
  <si>
    <t>L3</t>
  </si>
  <si>
    <t>L4</t>
  </si>
  <si>
    <t>Salon d'entretien familles - pédopsychologue</t>
  </si>
  <si>
    <t>Consultations pédiatriques</t>
  </si>
  <si>
    <t>L5</t>
  </si>
  <si>
    <t>L6</t>
  </si>
  <si>
    <t>Salle de réflexologie</t>
  </si>
  <si>
    <t>L7</t>
  </si>
  <si>
    <t>Sanitaire enfants + adultes</t>
  </si>
  <si>
    <t>1 cuvette adulte PMR + 1 cuvette petits + 1 table à langer</t>
  </si>
  <si>
    <t>L8</t>
  </si>
  <si>
    <t>Réserve foncière</t>
  </si>
  <si>
    <t>L9</t>
  </si>
  <si>
    <t>Salle d'admission</t>
  </si>
  <si>
    <t>L10</t>
  </si>
  <si>
    <t>Salle de réanimation / urgence</t>
  </si>
  <si>
    <t>L11</t>
  </si>
  <si>
    <t>1 paillasse de préparation + 3 postes IDE</t>
  </si>
  <si>
    <t>L12</t>
  </si>
  <si>
    <t>1 plan de travail avec 3 postes alignés</t>
  </si>
  <si>
    <t>L13</t>
  </si>
  <si>
    <t>L14</t>
  </si>
  <si>
    <t>Salle à manger commune</t>
  </si>
  <si>
    <t>L15</t>
  </si>
  <si>
    <t>Salle de jeux grands</t>
  </si>
  <si>
    <t>L16</t>
  </si>
  <si>
    <t>Salle de jeux petits</t>
  </si>
  <si>
    <t>L17</t>
  </si>
  <si>
    <t>Chambres - 10 lits</t>
  </si>
  <si>
    <t>L18</t>
  </si>
  <si>
    <t>L19</t>
  </si>
  <si>
    <t>L20</t>
  </si>
  <si>
    <t>Salle d'apaisement</t>
  </si>
  <si>
    <t>L21</t>
  </si>
  <si>
    <t>Jardin extérieur</t>
  </si>
  <si>
    <t>L22</t>
  </si>
  <si>
    <t>Réserve solutés + DM</t>
  </si>
  <si>
    <t>L23</t>
  </si>
  <si>
    <t>Réserve soins nursing</t>
  </si>
  <si>
    <t>L24</t>
  </si>
  <si>
    <t>L25</t>
  </si>
  <si>
    <t>Réserve gros matériel</t>
  </si>
  <si>
    <t>L26</t>
  </si>
  <si>
    <t>Biberonnerie</t>
  </si>
  <si>
    <t>Avec sas et réserve</t>
  </si>
  <si>
    <t>L27</t>
  </si>
  <si>
    <t>L28</t>
  </si>
  <si>
    <t>L29</t>
  </si>
  <si>
    <t>L30</t>
  </si>
  <si>
    <t>L31</t>
  </si>
  <si>
    <t>L32</t>
  </si>
  <si>
    <t>Bloc M - Espaces transversaux</t>
  </si>
  <si>
    <t>Espaces mutualisés</t>
  </si>
  <si>
    <t>M1</t>
  </si>
  <si>
    <t>Parking personnel</t>
  </si>
  <si>
    <t>Parking existant à rénover : 187 places</t>
  </si>
  <si>
    <t>M2</t>
  </si>
  <si>
    <t>Stockage pain</t>
  </si>
  <si>
    <t>Armoires en alcôve dans la circulation à la sortie du vestiaire centralisé</t>
  </si>
  <si>
    <t>M3</t>
  </si>
  <si>
    <t>Vestiaire centralisé</t>
  </si>
  <si>
    <t>Capacité de 400 casiers avec séparation H/F
- Zone casiers
- Zone douches : 1 douche / 10 personnes
- Zone WC : 1 WC / 10 personnes</t>
  </si>
  <si>
    <t>M4</t>
  </si>
  <si>
    <t>Local association usagers</t>
  </si>
  <si>
    <t>Maison médicale de garde</t>
  </si>
  <si>
    <t>M5</t>
  </si>
  <si>
    <t>M6</t>
  </si>
  <si>
    <t>M7</t>
  </si>
  <si>
    <t>HAD</t>
  </si>
  <si>
    <t>M8</t>
  </si>
  <si>
    <t>M9</t>
  </si>
  <si>
    <t>M10</t>
  </si>
  <si>
    <t>Bureau assistante sociale</t>
  </si>
  <si>
    <t>M11</t>
  </si>
  <si>
    <t>Bureau quadruple</t>
  </si>
  <si>
    <t>Professionnels de santé transervaux</t>
  </si>
  <si>
    <t>M12</t>
  </si>
  <si>
    <t>Salle de kinésithérapie polyvalente</t>
  </si>
  <si>
    <t>30 m² SU dédié à l'espace de kinésithérapie + 10 m² SU dédié au stockage du matériel d'accompagnement à l'accouchement</t>
  </si>
  <si>
    <t>M13</t>
  </si>
  <si>
    <t>Bureau kinés</t>
  </si>
  <si>
    <t>M14</t>
  </si>
  <si>
    <t>Bureau diététiciens</t>
  </si>
  <si>
    <t>M15</t>
  </si>
  <si>
    <t>Bureau gestion des parcours</t>
  </si>
  <si>
    <t>M16</t>
  </si>
  <si>
    <t>Bureau psychologue soins palliatifs</t>
  </si>
  <si>
    <t>M17</t>
  </si>
  <si>
    <t>Bureau infirmières soins palliatifs</t>
  </si>
  <si>
    <t>M18</t>
  </si>
  <si>
    <t>Bureau médecin équipe mobile soins palliatifs</t>
  </si>
  <si>
    <t>M19</t>
  </si>
  <si>
    <t>M20</t>
  </si>
  <si>
    <t>Bureau infirmière hygiéniste</t>
  </si>
  <si>
    <t>1 poste de travail + 1 paillasse et des rangements</t>
  </si>
  <si>
    <t>M21</t>
  </si>
  <si>
    <t>Bureau cadre supérieur</t>
  </si>
  <si>
    <t>Cadre médecine + cadre chirurgie</t>
  </si>
  <si>
    <t>M22</t>
  </si>
  <si>
    <t>M23</t>
  </si>
  <si>
    <t>Salle de réunion professionnels transversaux</t>
  </si>
  <si>
    <t>M24</t>
  </si>
  <si>
    <t>M25</t>
  </si>
  <si>
    <t>1 WC PMR et 2 WC standards</t>
  </si>
  <si>
    <t>M26</t>
  </si>
  <si>
    <t>un local ménage à proximité du vestiaire centralisé et un local ménage à proximité des bureaux.</t>
  </si>
  <si>
    <t>M27</t>
  </si>
  <si>
    <t>Bloc N - Locaux logistiques centralisés</t>
  </si>
  <si>
    <t>Bionettoyage</t>
  </si>
  <si>
    <t>N1</t>
  </si>
  <si>
    <t>Stockage du matériel et consommables</t>
  </si>
  <si>
    <t>N2</t>
  </si>
  <si>
    <t>N3</t>
  </si>
  <si>
    <t>Salle de pause agents d'entretien</t>
  </si>
  <si>
    <t>Brancardage</t>
  </si>
  <si>
    <t>N4</t>
  </si>
  <si>
    <t>Centrale brancardage</t>
  </si>
  <si>
    <t>Proximité avec bureau responsable (N2)</t>
  </si>
  <si>
    <t>N5</t>
  </si>
  <si>
    <t>Réserve matériel saisonnier matériel hospitalisation</t>
  </si>
  <si>
    <t>Positionner pour un accès aisé des services d'hospitalisation</t>
  </si>
  <si>
    <t>Linge</t>
  </si>
  <si>
    <t>N6</t>
  </si>
  <si>
    <t>Stockage armoires linge propre</t>
  </si>
  <si>
    <t>1 dans nouveau bâtiment (positionnement central)
1 dans bâtiment 6 R-1</t>
  </si>
  <si>
    <t>Nouveau bâtiment + bâtiment 6 R-1</t>
  </si>
  <si>
    <t>N7</t>
  </si>
  <si>
    <t>Stockage armoires linge sale</t>
  </si>
  <si>
    <t>Restauration</t>
  </si>
  <si>
    <t>N8</t>
  </si>
  <si>
    <t>Stockage chariots repas pleins</t>
  </si>
  <si>
    <t>N9</t>
  </si>
  <si>
    <t>Stockage chariots repas vides</t>
  </si>
  <si>
    <t>Déchets</t>
  </si>
  <si>
    <t>N10</t>
  </si>
  <si>
    <t>Local déchets centralisé</t>
  </si>
  <si>
    <t>Hypothèses : 3 bennes tout venant, 5 bennes déchets recyclables, 3 bennes DASRI, 2 bennes biodéchets
1 local dans le nouveau batiment + 1 au R-1 bât 6</t>
  </si>
  <si>
    <t>N11</t>
  </si>
  <si>
    <t>Local containers</t>
  </si>
  <si>
    <t>N12</t>
  </si>
  <si>
    <t>Local DEEE</t>
  </si>
  <si>
    <t>Sous-sol</t>
  </si>
  <si>
    <t>Bâtiment 6 R-1</t>
  </si>
  <si>
    <t xml:space="preserve">TOTAL </t>
  </si>
  <si>
    <t>Préparation DU surconditionnement 
Ou déconditionnement - 3 déblistéreuses + 3 hottes aspirantes filtrantes
Ou postes cueillettes PDA manuelle</t>
  </si>
  <si>
    <t>3 automates surconditionnement 
Ou 3 automates de reconditionnement
Ou Postes cueillette PDA manuelle</t>
  </si>
  <si>
    <t>25/04/2024 - v15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</si>
</sst>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 m² SU&quot;"/>
    <numFmt numFmtId="165" formatCode="0&quot; m²&quot;"/>
    <numFmt numFmtId="166" formatCode="0&quot; m² ext&quot;"/>
    <numFmt numFmtId="167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IBM Plex Sans Light"/>
      <family val="2"/>
    </font>
    <font>
      <b/>
      <sz val="16"/>
      <color theme="1"/>
      <name val="IBM Plex Sans Light"/>
      <family val="2"/>
    </font>
    <font>
      <b/>
      <sz val="11"/>
      <color theme="1"/>
      <name val="IBM Plex Sans Light"/>
      <family val="2"/>
    </font>
    <font>
      <sz val="9"/>
      <color theme="1"/>
      <name val="IBM Plex Sans ExtraLight"/>
      <family val="2"/>
    </font>
    <font>
      <sz val="10"/>
      <color theme="1"/>
      <name val="IBM Plex Sans Light"/>
      <family val="2"/>
    </font>
    <font>
      <b/>
      <sz val="11"/>
      <color theme="0"/>
      <name val="IBM Plex Sans Light"/>
      <family val="2"/>
    </font>
    <font>
      <b/>
      <sz val="9"/>
      <color theme="0"/>
      <name val="IBM Plex Sans ExtraLight"/>
      <family val="2"/>
    </font>
    <font>
      <b/>
      <sz val="12"/>
      <color theme="0"/>
      <name val="IBM Plex Sans Light"/>
      <family val="2"/>
    </font>
    <font>
      <sz val="12"/>
      <color theme="1"/>
      <name val="IBM Plex Sans Light"/>
      <family val="2"/>
    </font>
    <font>
      <b/>
      <sz val="11"/>
      <name val="IBM Plex Sans Light"/>
      <family val="2"/>
    </font>
    <font>
      <b/>
      <sz val="9"/>
      <color theme="1"/>
      <name val="IBM Plex Sans ExtraLight"/>
      <family val="2"/>
    </font>
    <font>
      <i/>
      <sz val="11"/>
      <name val="IBM Plex Sans Light"/>
      <family val="2"/>
    </font>
    <font>
      <sz val="11"/>
      <name val="IBM Plex Sans Light"/>
      <family val="2"/>
    </font>
    <font>
      <sz val="9"/>
      <name val="IBM Plex Sans ExtraLight"/>
      <family val="2"/>
    </font>
    <font>
      <b/>
      <sz val="9"/>
      <name val="IBM Plex Sans ExtraLight"/>
      <family val="2"/>
    </font>
    <font>
      <b/>
      <sz val="14"/>
      <color theme="1"/>
      <name val="IBM Plex Sans Light"/>
      <family val="2"/>
    </font>
    <font>
      <sz val="14"/>
      <color theme="1"/>
      <name val="IBM Plex Sans Light"/>
      <family val="2"/>
    </font>
    <font>
      <sz val="11"/>
      <color rgb="FF000000"/>
      <name val="IBM Plex Sans Light"/>
      <family val="2"/>
    </font>
    <font>
      <b/>
      <sz val="11"/>
      <color rgb="FF000000"/>
      <name val="IBM Plex Sans Light"/>
      <family val="2"/>
    </font>
    <font>
      <sz val="9"/>
      <color rgb="FF000000"/>
      <name val="IBM Plex Sans ExtraLight"/>
      <family val="2"/>
    </font>
    <font>
      <b/>
      <sz val="11"/>
      <color rgb="FFFFFFFF"/>
      <name val="IBM Plex Sans Light"/>
      <family val="2"/>
    </font>
    <font>
      <b/>
      <sz val="9"/>
      <color rgb="FFFFFFFF"/>
      <name val="IBM Plex Sans ExtraLight"/>
      <family val="2"/>
    </font>
    <font>
      <b/>
      <sz val="12"/>
      <color rgb="FFFFFFFF"/>
      <name val="IBM Plex Sans Light"/>
      <family val="2"/>
    </font>
    <font>
      <sz val="12"/>
      <color rgb="FF000000"/>
      <name val="IBM Plex Sans Light"/>
      <family val="2"/>
    </font>
    <font>
      <b/>
      <sz val="9"/>
      <color rgb="FF000000"/>
      <name val="IBM Plex Sans ExtraLight"/>
      <family val="2"/>
    </font>
    <font>
      <i/>
      <sz val="11"/>
      <color rgb="FF000000"/>
      <name val="IBM Plex Sans Light"/>
      <family val="2"/>
    </font>
    <font>
      <sz val="11"/>
      <color rgb="FFFFFFFF"/>
      <name val="IBM Plex Sans Light"/>
      <family val="2"/>
    </font>
    <font>
      <b/>
      <sz val="14"/>
      <color rgb="FF000000"/>
      <name val="IBM Plex Sans Light"/>
      <family val="2"/>
    </font>
  </fonts>
  <fills count="3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8AE4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ED6D8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6550"/>
        <bgColor indexed="64"/>
      </patternFill>
    </fill>
    <fill>
      <patternFill patternType="solid">
        <fgColor rgb="FFA24977"/>
        <bgColor indexed="64"/>
      </patternFill>
    </fill>
    <fill>
      <patternFill patternType="solid">
        <fgColor rgb="FF6F78B8"/>
        <bgColor indexed="64"/>
      </patternFill>
    </fill>
    <fill>
      <patternFill patternType="solid">
        <fgColor rgb="FF84BFCB"/>
        <bgColor indexed="64"/>
      </patternFill>
    </fill>
    <fill>
      <patternFill patternType="solid">
        <fgColor rgb="FF51C1E1"/>
        <bgColor indexed="64"/>
      </patternFill>
    </fill>
    <fill>
      <patternFill patternType="solid">
        <fgColor rgb="FF5AAB9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535E6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EC6550"/>
        <bgColor rgb="FF000000"/>
      </patternFill>
    </fill>
    <fill>
      <patternFill patternType="solid">
        <fgColor rgb="FFA24977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6F78B8"/>
        <bgColor rgb="FF000000"/>
      </patternFill>
    </fill>
    <fill>
      <patternFill patternType="solid">
        <fgColor rgb="FF84BFCB"/>
        <bgColor rgb="FF000000"/>
      </patternFill>
    </fill>
    <fill>
      <patternFill patternType="solid">
        <fgColor rgb="FF51C1E1"/>
        <bgColor rgb="FF000000"/>
      </patternFill>
    </fill>
    <fill>
      <patternFill patternType="solid">
        <fgColor rgb="FF5AAB9F"/>
        <bgColor rgb="FF000000"/>
      </patternFill>
    </fill>
    <fill>
      <patternFill patternType="solid">
        <fgColor rgb="FFFF9933"/>
        <bgColor rgb="FF000000"/>
      </patternFill>
    </fill>
    <fill>
      <patternFill patternType="solid">
        <fgColor rgb="FFFF66CC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535E6B"/>
        <bgColor rgb="FF000000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/>
      <diagonal/>
    </border>
    <border>
      <left style="thin">
        <color rgb="FF595959"/>
      </left>
      <right style="thin">
        <color rgb="FF595959"/>
      </right>
      <top/>
      <bottom/>
      <diagonal/>
    </border>
    <border>
      <left style="thin">
        <color rgb="FF595959"/>
      </left>
      <right style="thin">
        <color rgb="FF595959"/>
      </right>
      <top/>
      <bottom style="thin">
        <color rgb="FF595959"/>
      </bottom>
      <diagonal/>
    </border>
    <border>
      <left style="thin">
        <color rgb="FF595959"/>
      </left>
      <right/>
      <top style="thin">
        <color rgb="FF595959"/>
      </top>
      <bottom/>
      <diagonal/>
    </border>
    <border>
      <left style="thin">
        <color rgb="FF595959"/>
      </left>
      <right/>
      <top/>
      <bottom style="thin">
        <color indexed="64"/>
      </bottom>
      <diagonal/>
    </border>
    <border>
      <left/>
      <right/>
      <top style="thin">
        <color rgb="FFE0EDDA"/>
      </top>
      <bottom style="thin">
        <color rgb="FFE0EDDA"/>
      </bottom>
      <diagonal/>
    </border>
    <border>
      <left style="thin">
        <color rgb="FF595959"/>
      </left>
      <right style="thin">
        <color rgb="FF595959"/>
      </right>
      <top/>
      <bottom style="thin">
        <color indexed="64"/>
      </bottom>
      <diagonal/>
    </border>
    <border>
      <left style="thin">
        <color rgb="FF595959"/>
      </left>
      <right/>
      <top/>
      <bottom/>
      <diagonal/>
    </border>
    <border>
      <left style="thin">
        <color rgb="FF595959"/>
      </left>
      <right/>
      <top/>
      <bottom style="thin">
        <color rgb="FF595959"/>
      </bottom>
      <diagonal/>
    </border>
    <border>
      <left style="thin">
        <color rgb="FF595959"/>
      </left>
      <right style="thin">
        <color rgb="FF595959"/>
      </right>
      <top style="thin">
        <color indexed="64"/>
      </top>
      <bottom/>
      <diagonal/>
    </border>
    <border>
      <left/>
      <right/>
      <top style="thin">
        <color rgb="FF595959"/>
      </top>
      <bottom style="thin">
        <color indexed="64"/>
      </bottom>
      <diagonal/>
    </border>
    <border>
      <left style="thin">
        <color rgb="FF595959"/>
      </left>
      <right/>
      <top style="thin">
        <color indexed="64"/>
      </top>
      <bottom/>
      <diagonal/>
    </border>
    <border>
      <left style="thin">
        <color rgb="FF595959"/>
      </left>
      <right style="thin">
        <color rgb="FF595959"/>
      </right>
      <top style="thin">
        <color indexed="64"/>
      </top>
      <bottom style="thin">
        <color indexed="64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indexed="64"/>
      </bottom>
      <diagonal/>
    </border>
    <border>
      <left style="thin">
        <color rgb="FF595959"/>
      </left>
      <right style="thin">
        <color theme="1" tint="0.34998626667073579"/>
      </right>
      <top style="thin">
        <color rgb="FF595959"/>
      </top>
      <bottom/>
      <diagonal/>
    </border>
    <border>
      <left style="thin">
        <color rgb="FF595959"/>
      </left>
      <right style="thin">
        <color theme="1" tint="0.34998626667073579"/>
      </right>
      <top/>
      <bottom style="thin">
        <color rgb="FF59595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164" fontId="8" fillId="3" borderId="0" xfId="0" applyNumberFormat="1" applyFont="1" applyFill="1"/>
    <xf numFmtId="165" fontId="7" fillId="3" borderId="0" xfId="0" applyNumberFormat="1" applyFont="1" applyFill="1"/>
    <xf numFmtId="166" fontId="8" fillId="3" borderId="0" xfId="0" applyNumberFormat="1" applyFont="1" applyFill="1"/>
    <xf numFmtId="0" fontId="10" fillId="4" borderId="0" xfId="0" applyFont="1" applyFill="1"/>
    <xf numFmtId="0" fontId="1" fillId="4" borderId="0" xfId="0" applyFont="1" applyFill="1"/>
    <xf numFmtId="0" fontId="1" fillId="0" borderId="0" xfId="0" applyFont="1" applyAlignment="1">
      <alignment horizontal="right"/>
    </xf>
    <xf numFmtId="164" fontId="3" fillId="4" borderId="0" xfId="0" applyNumberFormat="1" applyFont="1" applyFill="1"/>
    <xf numFmtId="165" fontId="11" fillId="4" borderId="0" xfId="0" applyNumberFormat="1" applyFont="1" applyFill="1"/>
    <xf numFmtId="166" fontId="3" fillId="4" borderId="0" xfId="0" applyNumberFormat="1" applyFont="1" applyFill="1"/>
    <xf numFmtId="0" fontId="12" fillId="0" borderId="0" xfId="0" applyFont="1" applyAlignment="1">
      <alignment vertical="center"/>
    </xf>
    <xf numFmtId="0" fontId="13" fillId="0" borderId="2" xfId="0" applyFont="1" applyBorder="1"/>
    <xf numFmtId="166" fontId="12" fillId="0" borderId="2" xfId="0" applyNumberFormat="1" applyFont="1" applyBorder="1"/>
    <xf numFmtId="165" fontId="14" fillId="0" borderId="2" xfId="0" applyNumberFormat="1" applyFont="1" applyBorder="1"/>
    <xf numFmtId="0" fontId="13" fillId="0" borderId="2" xfId="0" applyFont="1" applyBorder="1" applyAlignment="1">
      <alignment vertical="center"/>
    </xf>
    <xf numFmtId="164" fontId="13" fillId="0" borderId="2" xfId="0" applyNumberFormat="1" applyFont="1" applyBorder="1"/>
    <xf numFmtId="165" fontId="14" fillId="0" borderId="2" xfId="0" applyNumberFormat="1" applyFont="1" applyBorder="1" applyAlignment="1">
      <alignment wrapText="1"/>
    </xf>
    <xf numFmtId="0" fontId="13" fillId="0" borderId="0" xfId="0" applyFont="1"/>
    <xf numFmtId="0" fontId="13" fillId="0" borderId="0" xfId="0" applyFont="1" applyAlignment="1">
      <alignment vertical="center"/>
    </xf>
    <xf numFmtId="164" fontId="13" fillId="0" borderId="2" xfId="0" applyNumberFormat="1" applyFont="1" applyBorder="1" applyAlignment="1">
      <alignment horizontal="right"/>
    </xf>
    <xf numFmtId="0" fontId="8" fillId="6" borderId="0" xfId="0" applyFont="1" applyFill="1"/>
    <xf numFmtId="0" fontId="9" fillId="6" borderId="0" xfId="0" applyFont="1" applyFill="1"/>
    <xf numFmtId="164" fontId="8" fillId="6" borderId="0" xfId="0" applyNumberFormat="1" applyFont="1" applyFill="1"/>
    <xf numFmtId="165" fontId="7" fillId="6" borderId="0" xfId="0" quotePrefix="1" applyNumberFormat="1" applyFont="1" applyFill="1"/>
    <xf numFmtId="165" fontId="7" fillId="6" borderId="0" xfId="0" applyNumberFormat="1" applyFont="1" applyFill="1"/>
    <xf numFmtId="0" fontId="1" fillId="0" borderId="2" xfId="0" applyFont="1" applyBorder="1"/>
    <xf numFmtId="164" fontId="6" fillId="7" borderId="0" xfId="0" applyNumberFormat="1" applyFont="1" applyFill="1"/>
    <xf numFmtId="164" fontId="8" fillId="8" borderId="0" xfId="0" applyNumberFormat="1" applyFont="1" applyFill="1"/>
    <xf numFmtId="166" fontId="8" fillId="8" borderId="0" xfId="0" applyNumberFormat="1" applyFont="1" applyFill="1"/>
    <xf numFmtId="0" fontId="12" fillId="0" borderId="0" xfId="0" applyFont="1"/>
    <xf numFmtId="164" fontId="8" fillId="9" borderId="0" xfId="0" applyNumberFormat="1" applyFont="1" applyFill="1"/>
    <xf numFmtId="164" fontId="13" fillId="0" borderId="2" xfId="0" applyNumberFormat="1" applyFont="1" applyBorder="1" applyAlignment="1">
      <alignment vertical="center"/>
    </xf>
    <xf numFmtId="164" fontId="8" fillId="10" borderId="0" xfId="0" applyNumberFormat="1" applyFont="1" applyFill="1"/>
    <xf numFmtId="164" fontId="8" fillId="11" borderId="0" xfId="0" applyNumberFormat="1" applyFont="1" applyFill="1"/>
    <xf numFmtId="165" fontId="13" fillId="0" borderId="2" xfId="0" applyNumberFormat="1" applyFont="1" applyBorder="1"/>
    <xf numFmtId="164" fontId="8" fillId="12" borderId="0" xfId="0" applyNumberFormat="1" applyFont="1" applyFill="1"/>
    <xf numFmtId="166" fontId="8" fillId="12" borderId="0" xfId="0" applyNumberFormat="1" applyFont="1" applyFill="1"/>
    <xf numFmtId="164" fontId="8" fillId="13" borderId="0" xfId="0" applyNumberFormat="1" applyFont="1" applyFill="1"/>
    <xf numFmtId="166" fontId="8" fillId="13" borderId="0" xfId="0" applyNumberFormat="1" applyFont="1" applyFill="1"/>
    <xf numFmtId="166" fontId="12" fillId="0" borderId="2" xfId="0" applyNumberFormat="1" applyFont="1" applyBorder="1" applyAlignment="1">
      <alignment horizontal="right"/>
    </xf>
    <xf numFmtId="164" fontId="8" fillId="14" borderId="0" xfId="0" applyNumberFormat="1" applyFont="1" applyFill="1"/>
    <xf numFmtId="166" fontId="8" fillId="14" borderId="0" xfId="0" applyNumberFormat="1" applyFont="1" applyFill="1"/>
    <xf numFmtId="164" fontId="8" fillId="15" borderId="0" xfId="0" applyNumberFormat="1" applyFont="1" applyFill="1"/>
    <xf numFmtId="166" fontId="8" fillId="15" borderId="0" xfId="0" applyNumberFormat="1" applyFont="1" applyFill="1"/>
    <xf numFmtId="164" fontId="8" fillId="16" borderId="0" xfId="0" applyNumberFormat="1" applyFont="1" applyFill="1"/>
    <xf numFmtId="165" fontId="1" fillId="0" borderId="0" xfId="0" applyNumberFormat="1" applyFont="1"/>
    <xf numFmtId="164" fontId="16" fillId="17" borderId="8" xfId="0" applyNumberFormat="1" applyFont="1" applyFill="1" applyBorder="1"/>
    <xf numFmtId="166" fontId="17" fillId="17" borderId="9" xfId="0" applyNumberFormat="1" applyFont="1" applyFill="1" applyBorder="1"/>
    <xf numFmtId="0" fontId="18" fillId="0" borderId="0" xfId="0" applyFont="1"/>
    <xf numFmtId="0" fontId="20" fillId="0" borderId="0" xfId="0" applyFont="1"/>
    <xf numFmtId="0" fontId="24" fillId="0" borderId="0" xfId="0" applyFont="1"/>
    <xf numFmtId="0" fontId="10" fillId="19" borderId="0" xfId="0" applyFont="1" applyFill="1"/>
    <xf numFmtId="0" fontId="18" fillId="19" borderId="0" xfId="0" applyFont="1" applyFill="1"/>
    <xf numFmtId="0" fontId="18" fillId="0" borderId="0" xfId="0" applyFont="1" applyAlignment="1">
      <alignment horizontal="right"/>
    </xf>
    <xf numFmtId="165" fontId="25" fillId="19" borderId="0" xfId="0" applyNumberFormat="1" applyFont="1" applyFill="1"/>
    <xf numFmtId="0" fontId="12" fillId="0" borderId="10" xfId="0" applyFont="1" applyBorder="1"/>
    <xf numFmtId="0" fontId="12" fillId="0" borderId="10" xfId="0" applyFont="1" applyBorder="1" applyAlignment="1">
      <alignment vertical="center"/>
    </xf>
    <xf numFmtId="0" fontId="13" fillId="0" borderId="10" xfId="0" applyFont="1" applyBorder="1"/>
    <xf numFmtId="165" fontId="14" fillId="0" borderId="10" xfId="0" applyNumberFormat="1" applyFont="1" applyBorder="1"/>
    <xf numFmtId="0" fontId="26" fillId="0" borderId="0" xfId="0" applyFont="1"/>
    <xf numFmtId="0" fontId="13" fillId="0" borderId="10" xfId="0" applyFont="1" applyBorder="1" applyAlignment="1">
      <alignment vertical="center"/>
    </xf>
    <xf numFmtId="0" fontId="26" fillId="0" borderId="0" xfId="0" applyFont="1" applyAlignment="1">
      <alignment vertical="center"/>
    </xf>
    <xf numFmtId="165" fontId="14" fillId="0" borderId="10" xfId="0" applyNumberFormat="1" applyFont="1" applyBorder="1" applyAlignment="1">
      <alignment wrapText="1"/>
    </xf>
    <xf numFmtId="165" fontId="14" fillId="20" borderId="15" xfId="0" applyNumberFormat="1" applyFont="1" applyFill="1" applyBorder="1" applyAlignment="1">
      <alignment horizontal="center" vertical="center" wrapText="1"/>
    </xf>
    <xf numFmtId="0" fontId="18" fillId="0" borderId="16" xfId="0" applyFont="1" applyBorder="1"/>
    <xf numFmtId="1" fontId="13" fillId="0" borderId="10" xfId="0" applyNumberFormat="1" applyFont="1" applyBorder="1"/>
    <xf numFmtId="0" fontId="18" fillId="0" borderId="10" xfId="0" applyFont="1" applyBorder="1"/>
    <xf numFmtId="165" fontId="14" fillId="21" borderId="10" xfId="0" applyNumberFormat="1" applyFont="1" applyFill="1" applyBorder="1" applyAlignment="1">
      <alignment horizontal="center" vertical="center"/>
    </xf>
    <xf numFmtId="165" fontId="14" fillId="20" borderId="10" xfId="0" applyNumberFormat="1" applyFont="1" applyFill="1" applyBorder="1" applyAlignment="1">
      <alignment horizontal="center" vertical="center"/>
    </xf>
    <xf numFmtId="0" fontId="21" fillId="22" borderId="0" xfId="0" applyFont="1" applyFill="1"/>
    <xf numFmtId="0" fontId="27" fillId="22" borderId="0" xfId="0" applyFont="1" applyFill="1"/>
    <xf numFmtId="165" fontId="22" fillId="22" borderId="0" xfId="0" applyNumberFormat="1" applyFont="1" applyFill="1"/>
    <xf numFmtId="165" fontId="14" fillId="0" borderId="10" xfId="0" quotePrefix="1" applyNumberFormat="1" applyFont="1" applyBorder="1" applyAlignment="1">
      <alignment wrapText="1"/>
    </xf>
    <xf numFmtId="0" fontId="18" fillId="0" borderId="10" xfId="0" applyFont="1" applyBorder="1" applyAlignment="1">
      <alignment vertical="center"/>
    </xf>
    <xf numFmtId="0" fontId="23" fillId="23" borderId="0" xfId="0" applyFont="1" applyFill="1"/>
    <xf numFmtId="0" fontId="24" fillId="23" borderId="0" xfId="0" applyFont="1" applyFill="1"/>
    <xf numFmtId="165" fontId="22" fillId="23" borderId="0" xfId="0" quotePrefix="1" applyNumberFormat="1" applyFont="1" applyFill="1"/>
    <xf numFmtId="165" fontId="22" fillId="23" borderId="0" xfId="0" applyNumberFormat="1" applyFont="1" applyFill="1"/>
    <xf numFmtId="0" fontId="26" fillId="0" borderId="10" xfId="0" applyFont="1" applyBorder="1"/>
    <xf numFmtId="0" fontId="13" fillId="18" borderId="10" xfId="0" applyFont="1" applyFill="1" applyBorder="1"/>
    <xf numFmtId="165" fontId="15" fillId="0" borderId="10" xfId="0" applyNumberFormat="1" applyFont="1" applyBorder="1"/>
    <xf numFmtId="165" fontId="25" fillId="19" borderId="21" xfId="0" applyNumberFormat="1" applyFont="1" applyFill="1" applyBorder="1"/>
    <xf numFmtId="0" fontId="23" fillId="24" borderId="0" xfId="0" applyFont="1" applyFill="1"/>
    <xf numFmtId="0" fontId="24" fillId="24" borderId="0" xfId="0" applyFont="1" applyFill="1"/>
    <xf numFmtId="165" fontId="22" fillId="24" borderId="0" xfId="0" quotePrefix="1" applyNumberFormat="1" applyFont="1" applyFill="1"/>
    <xf numFmtId="165" fontId="22" fillId="24" borderId="0" xfId="0" applyNumberFormat="1" applyFont="1" applyFill="1"/>
    <xf numFmtId="0" fontId="23" fillId="26" borderId="0" xfId="0" applyFont="1" applyFill="1"/>
    <xf numFmtId="0" fontId="24" fillId="26" borderId="0" xfId="0" applyFont="1" applyFill="1"/>
    <xf numFmtId="165" fontId="22" fillId="26" borderId="0" xfId="0" quotePrefix="1" applyNumberFormat="1" applyFont="1" applyFill="1"/>
    <xf numFmtId="165" fontId="22" fillId="26" borderId="0" xfId="0" applyNumberFormat="1" applyFont="1" applyFill="1"/>
    <xf numFmtId="165" fontId="25" fillId="19" borderId="6" xfId="0" applyNumberFormat="1" applyFont="1" applyFill="1" applyBorder="1"/>
    <xf numFmtId="0" fontId="13" fillId="18" borderId="10" xfId="0" applyFont="1" applyFill="1" applyBorder="1" applyAlignment="1">
      <alignment vertical="center"/>
    </xf>
    <xf numFmtId="165" fontId="25" fillId="19" borderId="7" xfId="0" applyNumberFormat="1" applyFont="1" applyFill="1" applyBorder="1"/>
    <xf numFmtId="0" fontId="23" fillId="27" borderId="0" xfId="0" applyFont="1" applyFill="1"/>
    <xf numFmtId="0" fontId="24" fillId="27" borderId="0" xfId="0" applyFont="1" applyFill="1"/>
    <xf numFmtId="165" fontId="22" fillId="27" borderId="0" xfId="0" quotePrefix="1" applyNumberFormat="1" applyFont="1" applyFill="1"/>
    <xf numFmtId="165" fontId="22" fillId="27" borderId="0" xfId="0" applyNumberFormat="1" applyFont="1" applyFill="1"/>
    <xf numFmtId="165" fontId="14" fillId="20" borderId="10" xfId="0" applyNumberFormat="1" applyFont="1" applyFill="1" applyBorder="1" applyAlignment="1">
      <alignment horizontal="center" vertical="center" wrapText="1"/>
    </xf>
    <xf numFmtId="0" fontId="23" fillId="28" borderId="0" xfId="0" applyFont="1" applyFill="1"/>
    <xf numFmtId="0" fontId="24" fillId="28" borderId="0" xfId="0" applyFont="1" applyFill="1"/>
    <xf numFmtId="165" fontId="22" fillId="28" borderId="0" xfId="0" quotePrefix="1" applyNumberFormat="1" applyFont="1" applyFill="1"/>
    <xf numFmtId="165" fontId="22" fillId="28" borderId="0" xfId="0" applyNumberFormat="1" applyFont="1" applyFill="1"/>
    <xf numFmtId="0" fontId="23" fillId="29" borderId="0" xfId="0" applyFont="1" applyFill="1"/>
    <xf numFmtId="0" fontId="24" fillId="29" borderId="0" xfId="0" applyFont="1" applyFill="1"/>
    <xf numFmtId="165" fontId="22" fillId="29" borderId="0" xfId="0" quotePrefix="1" applyNumberFormat="1" applyFont="1" applyFill="1"/>
    <xf numFmtId="165" fontId="22" fillId="29" borderId="0" xfId="0" applyNumberFormat="1" applyFont="1" applyFill="1"/>
    <xf numFmtId="167" fontId="13" fillId="0" borderId="10" xfId="0" applyNumberFormat="1" applyFont="1" applyBorder="1"/>
    <xf numFmtId="167" fontId="13" fillId="0" borderId="10" xfId="0" applyNumberFormat="1" applyFont="1" applyBorder="1" applyAlignment="1">
      <alignment horizontal="right"/>
    </xf>
    <xf numFmtId="165" fontId="20" fillId="25" borderId="15" xfId="0" applyNumberFormat="1" applyFont="1" applyFill="1" applyBorder="1" applyAlignment="1">
      <alignment horizontal="center"/>
    </xf>
    <xf numFmtId="165" fontId="14" fillId="25" borderId="23" xfId="0" applyNumberFormat="1" applyFont="1" applyFill="1" applyBorder="1" applyAlignment="1">
      <alignment horizontal="center" vertical="center" wrapText="1"/>
    </xf>
    <xf numFmtId="0" fontId="23" fillId="30" borderId="0" xfId="0" applyFont="1" applyFill="1"/>
    <xf numFmtId="0" fontId="24" fillId="30" borderId="0" xfId="0" applyFont="1" applyFill="1"/>
    <xf numFmtId="165" fontId="22" fillId="30" borderId="0" xfId="0" quotePrefix="1" applyNumberFormat="1" applyFont="1" applyFill="1"/>
    <xf numFmtId="165" fontId="22" fillId="30" borderId="0" xfId="0" applyNumberFormat="1" applyFont="1" applyFill="1"/>
    <xf numFmtId="165" fontId="14" fillId="31" borderId="10" xfId="0" applyNumberFormat="1" applyFont="1" applyFill="1" applyBorder="1" applyAlignment="1">
      <alignment horizontal="center" vertical="center" wrapText="1"/>
    </xf>
    <xf numFmtId="0" fontId="23" fillId="32" borderId="0" xfId="0" applyFont="1" applyFill="1"/>
    <xf numFmtId="0" fontId="24" fillId="32" borderId="0" xfId="0" applyFont="1" applyFill="1"/>
    <xf numFmtId="165" fontId="22" fillId="32" borderId="0" xfId="0" applyNumberFormat="1" applyFont="1" applyFill="1"/>
    <xf numFmtId="1" fontId="13" fillId="0" borderId="10" xfId="0" applyNumberFormat="1" applyFont="1" applyBorder="1" applyAlignment="1">
      <alignment vertical="center"/>
    </xf>
    <xf numFmtId="165" fontId="14" fillId="0" borderId="10" xfId="0" applyNumberFormat="1" applyFont="1" applyBorder="1" applyAlignment="1">
      <alignment vertical="center" wrapText="1"/>
    </xf>
    <xf numFmtId="0" fontId="13" fillId="0" borderId="16" xfId="0" applyFont="1" applyBorder="1"/>
    <xf numFmtId="0" fontId="23" fillId="33" borderId="0" xfId="0" applyFont="1" applyFill="1"/>
    <xf numFmtId="0" fontId="24" fillId="33" borderId="0" xfId="0" applyFont="1" applyFill="1"/>
    <xf numFmtId="165" fontId="22" fillId="33" borderId="0" xfId="0" quotePrefix="1" applyNumberFormat="1" applyFont="1" applyFill="1"/>
    <xf numFmtId="165" fontId="22" fillId="33" borderId="0" xfId="0" applyNumberFormat="1" applyFont="1" applyFill="1"/>
    <xf numFmtId="165" fontId="14" fillId="21" borderId="24" xfId="0" applyNumberFormat="1" applyFont="1" applyFill="1" applyBorder="1" applyAlignment="1">
      <alignment horizontal="center" vertical="center"/>
    </xf>
    <xf numFmtId="165" fontId="14" fillId="20" borderId="10" xfId="0" applyNumberFormat="1" applyFont="1" applyFill="1" applyBorder="1" applyAlignment="1">
      <alignment horizontal="center"/>
    </xf>
    <xf numFmtId="165" fontId="20" fillId="0" borderId="0" xfId="0" applyNumberFormat="1" applyFont="1"/>
    <xf numFmtId="0" fontId="28" fillId="34" borderId="8" xfId="0" applyFont="1" applyFill="1" applyBorder="1"/>
    <xf numFmtId="0" fontId="19" fillId="0" borderId="8" xfId="0" applyFont="1" applyBorder="1"/>
    <xf numFmtId="165" fontId="25" fillId="34" borderId="8" xfId="0" quotePrefix="1" applyNumberFormat="1" applyFont="1" applyFill="1" applyBorder="1"/>
    <xf numFmtId="0" fontId="28" fillId="34" borderId="9" xfId="0" applyFont="1" applyFill="1" applyBorder="1"/>
    <xf numFmtId="0" fontId="19" fillId="0" borderId="9" xfId="0" applyFont="1" applyBorder="1"/>
    <xf numFmtId="165" fontId="25" fillId="34" borderId="9" xfId="0" applyNumberFormat="1" applyFont="1" applyFill="1" applyBorder="1"/>
    <xf numFmtId="164" fontId="13" fillId="0" borderId="2" xfId="0" applyNumberFormat="1" applyFont="1" applyBorder="1" applyAlignment="1">
      <alignment horizontal="right" vertical="center"/>
    </xf>
    <xf numFmtId="165" fontId="14" fillId="21" borderId="18" xfId="0" applyNumberFormat="1" applyFont="1" applyFill="1" applyBorder="1" applyAlignment="1">
      <alignment horizontal="center" vertical="center"/>
    </xf>
    <xf numFmtId="165" fontId="14" fillId="21" borderId="15" xfId="0" applyNumberFormat="1" applyFont="1" applyFill="1" applyBorder="1" applyAlignment="1">
      <alignment horizontal="center" vertical="center"/>
    </xf>
    <xf numFmtId="165" fontId="14" fillId="21" borderId="11" xfId="0" applyNumberFormat="1" applyFont="1" applyFill="1" applyBorder="1" applyAlignment="1">
      <alignment horizontal="center" vertical="center"/>
    </xf>
    <xf numFmtId="165" fontId="14" fillId="21" borderId="12" xfId="0" applyNumberFormat="1" applyFont="1" applyFill="1" applyBorder="1" applyAlignment="1">
      <alignment horizontal="center" vertical="center"/>
    </xf>
    <xf numFmtId="165" fontId="14" fillId="21" borderId="13" xfId="0" applyNumberFormat="1" applyFont="1" applyFill="1" applyBorder="1" applyAlignment="1">
      <alignment horizontal="center" vertical="center"/>
    </xf>
    <xf numFmtId="165" fontId="14" fillId="20" borderId="11" xfId="0" applyNumberFormat="1" applyFont="1" applyFill="1" applyBorder="1" applyAlignment="1">
      <alignment horizontal="center" vertical="center" wrapText="1"/>
    </xf>
    <xf numFmtId="165" fontId="14" fillId="20" borderId="13" xfId="0" applyNumberFormat="1" applyFont="1" applyFill="1" applyBorder="1" applyAlignment="1">
      <alignment horizontal="center" vertical="center" wrapText="1"/>
    </xf>
    <xf numFmtId="165" fontId="14" fillId="31" borderId="11" xfId="0" applyNumberFormat="1" applyFont="1" applyFill="1" applyBorder="1" applyAlignment="1">
      <alignment horizontal="center" vertical="center" wrapText="1"/>
    </xf>
    <xf numFmtId="165" fontId="14" fillId="31" borderId="12" xfId="0" applyNumberFormat="1" applyFont="1" applyFill="1" applyBorder="1" applyAlignment="1">
      <alignment horizontal="center" vertical="center" wrapText="1"/>
    </xf>
    <xf numFmtId="165" fontId="14" fillId="31" borderId="13" xfId="0" applyNumberFormat="1" applyFont="1" applyFill="1" applyBorder="1" applyAlignment="1">
      <alignment horizontal="center" vertical="center" wrapText="1"/>
    </xf>
    <xf numFmtId="165" fontId="14" fillId="31" borderId="14" xfId="0" applyNumberFormat="1" applyFont="1" applyFill="1" applyBorder="1" applyAlignment="1">
      <alignment horizontal="center" vertical="center" wrapText="1"/>
    </xf>
    <xf numFmtId="165" fontId="14" fillId="31" borderId="18" xfId="0" applyNumberFormat="1" applyFont="1" applyFill="1" applyBorder="1" applyAlignment="1">
      <alignment horizontal="center" vertical="center" wrapText="1"/>
    </xf>
    <xf numFmtId="165" fontId="14" fillId="31" borderId="15" xfId="0" applyNumberFormat="1" applyFont="1" applyFill="1" applyBorder="1" applyAlignment="1">
      <alignment horizontal="center" vertical="center" wrapText="1"/>
    </xf>
    <xf numFmtId="165" fontId="14" fillId="21" borderId="14" xfId="0" applyNumberFormat="1" applyFont="1" applyFill="1" applyBorder="1" applyAlignment="1">
      <alignment horizontal="center" vertical="center" wrapText="1"/>
    </xf>
    <xf numFmtId="165" fontId="14" fillId="21" borderId="18" xfId="0" applyNumberFormat="1" applyFont="1" applyFill="1" applyBorder="1" applyAlignment="1">
      <alignment horizontal="center" vertical="center" wrapText="1"/>
    </xf>
    <xf numFmtId="165" fontId="14" fillId="20" borderId="14" xfId="0" applyNumberFormat="1" applyFont="1" applyFill="1" applyBorder="1" applyAlignment="1">
      <alignment horizontal="center" vertical="center"/>
    </xf>
    <xf numFmtId="165" fontId="14" fillId="20" borderId="18" xfId="0" applyNumberFormat="1" applyFont="1" applyFill="1" applyBorder="1" applyAlignment="1">
      <alignment horizontal="center" vertical="center"/>
    </xf>
    <xf numFmtId="165" fontId="14" fillId="20" borderId="15" xfId="0" applyNumberFormat="1" applyFont="1" applyFill="1" applyBorder="1" applyAlignment="1">
      <alignment horizontal="center" vertical="center"/>
    </xf>
    <xf numFmtId="165" fontId="14" fillId="20" borderId="11" xfId="0" applyNumberFormat="1" applyFont="1" applyFill="1" applyBorder="1" applyAlignment="1">
      <alignment horizontal="center" vertical="center"/>
    </xf>
    <xf numFmtId="165" fontId="14" fillId="20" borderId="12" xfId="0" applyNumberFormat="1" applyFont="1" applyFill="1" applyBorder="1" applyAlignment="1">
      <alignment horizontal="center" vertical="center"/>
    </xf>
    <xf numFmtId="165" fontId="14" fillId="20" borderId="13" xfId="0" applyNumberFormat="1" applyFont="1" applyFill="1" applyBorder="1" applyAlignment="1">
      <alignment horizontal="center" vertical="center"/>
    </xf>
    <xf numFmtId="165" fontId="14" fillId="25" borderId="11" xfId="0" applyNumberFormat="1" applyFont="1" applyFill="1" applyBorder="1" applyAlignment="1">
      <alignment horizontal="center" vertical="center"/>
    </xf>
    <xf numFmtId="165" fontId="14" fillId="25" borderId="12" xfId="0" applyNumberFormat="1" applyFont="1" applyFill="1" applyBorder="1" applyAlignment="1">
      <alignment horizontal="center" vertical="center"/>
    </xf>
    <xf numFmtId="165" fontId="14" fillId="25" borderId="13" xfId="0" applyNumberFormat="1" applyFont="1" applyFill="1" applyBorder="1" applyAlignment="1">
      <alignment horizontal="center" vertical="center"/>
    </xf>
    <xf numFmtId="165" fontId="14" fillId="25" borderId="11" xfId="0" applyNumberFormat="1" applyFont="1" applyFill="1" applyBorder="1" applyAlignment="1">
      <alignment horizontal="center" vertical="center" wrapText="1"/>
    </xf>
    <xf numFmtId="165" fontId="14" fillId="25" borderId="12" xfId="0" applyNumberFormat="1" applyFont="1" applyFill="1" applyBorder="1" applyAlignment="1">
      <alignment horizontal="center" vertical="center" wrapText="1"/>
    </xf>
    <xf numFmtId="165" fontId="14" fillId="25" borderId="13" xfId="0" applyNumberFormat="1" applyFont="1" applyFill="1" applyBorder="1" applyAlignment="1">
      <alignment horizontal="center" vertical="center" wrapText="1"/>
    </xf>
    <xf numFmtId="165" fontId="14" fillId="31" borderId="19" xfId="0" applyNumberFormat="1" applyFont="1" applyFill="1" applyBorder="1" applyAlignment="1">
      <alignment horizontal="center" vertical="center" wrapText="1"/>
    </xf>
    <xf numFmtId="165" fontId="14" fillId="20" borderId="12" xfId="0" applyNumberFormat="1" applyFont="1" applyFill="1" applyBorder="1" applyAlignment="1">
      <alignment horizontal="center" vertical="center" wrapText="1"/>
    </xf>
    <xf numFmtId="165" fontId="14" fillId="20" borderId="17" xfId="0" applyNumberFormat="1" applyFont="1" applyFill="1" applyBorder="1" applyAlignment="1">
      <alignment horizontal="center" vertical="center" wrapText="1"/>
    </xf>
    <xf numFmtId="165" fontId="14" fillId="20" borderId="14" xfId="0" applyNumberFormat="1" applyFont="1" applyFill="1" applyBorder="1" applyAlignment="1">
      <alignment horizontal="center" vertical="center" wrapText="1"/>
    </xf>
    <xf numFmtId="165" fontId="14" fillId="20" borderId="18" xfId="0" applyNumberFormat="1" applyFont="1" applyFill="1" applyBorder="1" applyAlignment="1">
      <alignment horizontal="center" vertical="center" wrapText="1"/>
    </xf>
    <xf numFmtId="165" fontId="14" fillId="20" borderId="15" xfId="0" applyNumberFormat="1" applyFont="1" applyFill="1" applyBorder="1" applyAlignment="1">
      <alignment horizontal="center" vertical="center" wrapText="1"/>
    </xf>
    <xf numFmtId="165" fontId="14" fillId="25" borderId="20" xfId="0" applyNumberFormat="1" applyFont="1" applyFill="1" applyBorder="1" applyAlignment="1">
      <alignment horizontal="center" vertical="center"/>
    </xf>
    <xf numFmtId="165" fontId="14" fillId="20" borderId="20" xfId="0" applyNumberFormat="1" applyFont="1" applyFill="1" applyBorder="1" applyAlignment="1">
      <alignment horizontal="center" vertical="center" wrapText="1"/>
    </xf>
    <xf numFmtId="165" fontId="14" fillId="20" borderId="19" xfId="0" applyNumberFormat="1" applyFont="1" applyFill="1" applyBorder="1" applyAlignment="1">
      <alignment horizontal="center" vertical="center" wrapText="1"/>
    </xf>
    <xf numFmtId="165" fontId="14" fillId="20" borderId="2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14" fillId="5" borderId="3" xfId="0" applyNumberFormat="1" applyFont="1" applyFill="1" applyBorder="1" applyAlignment="1">
      <alignment horizontal="center" vertical="center"/>
    </xf>
    <xf numFmtId="165" fontId="14" fillId="5" borderId="4" xfId="0" applyNumberFormat="1" applyFont="1" applyFill="1" applyBorder="1" applyAlignment="1">
      <alignment horizontal="center" vertical="center"/>
    </xf>
    <xf numFmtId="165" fontId="14" fillId="5" borderId="5" xfId="0" applyNumberFormat="1" applyFont="1" applyFill="1" applyBorder="1" applyAlignment="1">
      <alignment horizontal="center" vertical="center"/>
    </xf>
    <xf numFmtId="165" fontId="14" fillId="0" borderId="25" xfId="0" applyNumberFormat="1" applyFont="1" applyBorder="1" applyAlignment="1">
      <alignment horizontal="center" vertical="center" wrapText="1"/>
    </xf>
    <xf numFmtId="165" fontId="14" fillId="0" borderId="26" xfId="0" applyNumberFormat="1" applyFont="1" applyBorder="1" applyAlignment="1">
      <alignment horizontal="center" vertical="center" wrapText="1"/>
    </xf>
    <xf numFmtId="0" fontId="28" fillId="34" borderId="27" xfId="0" applyFont="1" applyFill="1" applyBorder="1"/>
    <xf numFmtId="165" fontId="25" fillId="34" borderId="28" xfId="0" applyNumberFormat="1" applyFont="1" applyFill="1" applyBorder="1"/>
    <xf numFmtId="0" fontId="28" fillId="34" borderId="29" xfId="0" applyFont="1" applyFill="1" applyBorder="1"/>
    <xf numFmtId="165" fontId="25" fillId="34" borderId="3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2385635</xdr:colOff>
      <xdr:row>0</xdr:row>
      <xdr:rowOff>33617</xdr:rowOff>
    </xdr:from>
    <xdr:to>
      <xdr:col>8</xdr:col>
      <xdr:colOff>1155716</xdr:colOff>
      <xdr:row>2</xdr:row>
      <xdr:rowOff>135347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A498403-D417-4CF5-8E52-AB0813086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1310" y="33617"/>
          <a:ext cx="1851419" cy="5827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oste%2028\Flores%20Amo%20Dropbox\A242-01%20CHU%20Reims%20-%20Reconstruction%20du%20CH%20d'Epernay%20-%20PATD%20et%20AMO\A242-01%20Travail\Phase%204_PATD\A242-01%20T%20PFA\A242-01%20T%20TS%20-%20v14.xlsx" TargetMode="External"/><Relationship Id="rId1" Type="http://schemas.openxmlformats.org/officeDocument/2006/relationships/externalLinkPath" Target="/Users/Poste%2028/Flores%20Amo%20Dropbox/A242-01%20CHU%20Reims%20-%20Reconstruction%20du%20CH%20d'Epernay%20-%20PATD%20et%20AMO/A242-01%20Travail/Phase%204_PATD/A242-01%20T%20PFA/A242-01%20T%20TS%20-%20v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rfaces types TERT"/>
      <sheetName val="Surfaces types HOSP"/>
      <sheetName val="Effectifs"/>
      <sheetName val="TS"/>
      <sheetName val="TS USR"/>
      <sheetName val="TS sommaire FESP"/>
      <sheetName val="Répartition par bâtiment"/>
      <sheetName val="Comparaison SDI - Besoins"/>
      <sheetName val="Comparaison locaux types - ref"/>
      <sheetName val="ratios SU SdP"/>
    </sheetNames>
    <sheetDataSet>
      <sheetData sheetId="0">
        <row r="7">
          <cell r="L7">
            <v>4</v>
          </cell>
        </row>
        <row r="11">
          <cell r="L11">
            <v>5</v>
          </cell>
        </row>
        <row r="12">
          <cell r="L12">
            <v>3</v>
          </cell>
        </row>
        <row r="18">
          <cell r="L18">
            <v>1.5</v>
          </cell>
        </row>
        <row r="20">
          <cell r="L20">
            <v>9</v>
          </cell>
        </row>
        <row r="22">
          <cell r="L22">
            <v>14</v>
          </cell>
        </row>
        <row r="23">
          <cell r="L23">
            <v>21</v>
          </cell>
        </row>
        <row r="24">
          <cell r="L24">
            <v>28</v>
          </cell>
        </row>
        <row r="25">
          <cell r="L25">
            <v>7</v>
          </cell>
        </row>
        <row r="31">
          <cell r="L31">
            <v>30</v>
          </cell>
        </row>
      </sheetData>
      <sheetData sheetId="1">
        <row r="32">
          <cell r="J32">
            <v>8</v>
          </cell>
        </row>
        <row r="33">
          <cell r="J33">
            <v>5</v>
          </cell>
        </row>
        <row r="35">
          <cell r="J35">
            <v>5</v>
          </cell>
        </row>
        <row r="39">
          <cell r="J39">
            <v>4</v>
          </cell>
        </row>
        <row r="40">
          <cell r="J40">
            <v>17</v>
          </cell>
        </row>
        <row r="57">
          <cell r="J57">
            <v>15</v>
          </cell>
        </row>
        <row r="59">
          <cell r="J59">
            <v>24</v>
          </cell>
        </row>
        <row r="61">
          <cell r="J61">
            <v>10</v>
          </cell>
        </row>
        <row r="104">
          <cell r="J104">
            <v>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79442-6919-4400-9E54-79735A710783}">
  <dimension ref="A1:I557"/>
  <sheetViews>
    <sheetView tabSelected="1" zoomScale="90" zoomScaleNormal="90" workbookViewId="0">
      <selection activeCell="O553" sqref="O553"/>
    </sheetView>
  </sheetViews>
  <sheetFormatPr baseColWidth="10" defaultRowHeight="14.5" x14ac:dyDescent="0.35"/>
  <cols>
    <col min="1" max="1" width="7.54296875" customWidth="1"/>
    <col min="2" max="2" width="46.1796875" customWidth="1"/>
    <col min="3" max="3" width="1.1796875" customWidth="1"/>
    <col min="4" max="4" width="9.1796875" customWidth="1"/>
    <col min="5" max="5" width="8.81640625" customWidth="1"/>
    <col min="6" max="6" width="9.1796875" customWidth="1"/>
    <col min="7" max="7" width="20.08984375" customWidth="1"/>
    <col min="8" max="8" width="43.08984375" customWidth="1"/>
    <col min="9" max="9" width="19.81640625" customWidth="1"/>
  </cols>
  <sheetData>
    <row r="1" spans="1:9" ht="22" x14ac:dyDescent="0.4">
      <c r="A1" s="1"/>
      <c r="B1" s="2" t="s">
        <v>0</v>
      </c>
      <c r="C1" s="1"/>
      <c r="D1" s="3" t="s">
        <v>1</v>
      </c>
      <c r="E1" s="1"/>
      <c r="F1" s="1"/>
      <c r="G1" s="1"/>
      <c r="H1" s="4"/>
      <c r="I1" s="4"/>
    </row>
    <row r="2" spans="1:9" ht="16.149999999999999" customHeight="1" x14ac:dyDescent="0.4">
      <c r="A2" s="1"/>
      <c r="B2" s="2"/>
      <c r="C2" s="1"/>
      <c r="D2" s="5"/>
      <c r="E2" s="6" t="s">
        <v>2</v>
      </c>
      <c r="F2" s="1"/>
      <c r="G2" s="1"/>
      <c r="H2" s="4"/>
      <c r="I2" s="4"/>
    </row>
    <row r="3" spans="1:9" ht="15.5" x14ac:dyDescent="0.4">
      <c r="A3" s="1"/>
      <c r="B3" s="1" t="s">
        <v>884</v>
      </c>
      <c r="C3" s="1"/>
      <c r="D3" s="1" t="s">
        <v>3</v>
      </c>
      <c r="E3" s="1" t="s">
        <v>4</v>
      </c>
      <c r="F3" s="1"/>
      <c r="G3" s="1"/>
      <c r="H3" s="4"/>
      <c r="I3" s="4"/>
    </row>
    <row r="4" spans="1:9" ht="24.75" customHeight="1" x14ac:dyDescent="0.4">
      <c r="A4" s="1"/>
      <c r="B4" s="1"/>
      <c r="C4" s="1"/>
      <c r="D4" s="188" t="s">
        <v>5</v>
      </c>
      <c r="E4" s="188"/>
      <c r="F4" s="188"/>
      <c r="G4" s="188"/>
      <c r="H4" s="188"/>
      <c r="I4" s="188"/>
    </row>
    <row r="5" spans="1:9" ht="4.1500000000000004" customHeight="1" x14ac:dyDescent="0.4">
      <c r="A5" s="1"/>
      <c r="B5" s="1"/>
      <c r="C5" s="1"/>
      <c r="D5" s="7"/>
      <c r="E5" s="7"/>
      <c r="F5" s="7"/>
      <c r="G5" s="7"/>
      <c r="H5" s="8"/>
      <c r="I5" s="8"/>
    </row>
    <row r="6" spans="1:9" ht="31" x14ac:dyDescent="0.35">
      <c r="A6" s="9" t="s">
        <v>6</v>
      </c>
      <c r="B6" s="10" t="s">
        <v>7</v>
      </c>
      <c r="C6" s="11"/>
      <c r="D6" s="12" t="s">
        <v>8</v>
      </c>
      <c r="E6" s="12" t="s">
        <v>9</v>
      </c>
      <c r="F6" s="12" t="s">
        <v>10</v>
      </c>
      <c r="G6" s="12" t="s">
        <v>11</v>
      </c>
      <c r="H6" s="13" t="s">
        <v>12</v>
      </c>
      <c r="I6" s="13" t="s">
        <v>13</v>
      </c>
    </row>
    <row r="7" spans="1:9" ht="3.75" customHeight="1" x14ac:dyDescent="0.4">
      <c r="A7" s="64"/>
      <c r="B7" s="64"/>
      <c r="C7" s="64"/>
      <c r="D7" s="64"/>
      <c r="E7" s="64"/>
      <c r="F7" s="64"/>
      <c r="G7" s="64"/>
      <c r="H7" s="65"/>
      <c r="I7" s="65"/>
    </row>
    <row r="8" spans="1:9" ht="17" x14ac:dyDescent="0.45">
      <c r="A8" s="14" t="s">
        <v>14</v>
      </c>
      <c r="B8" s="15"/>
      <c r="C8" s="16"/>
      <c r="D8" s="15"/>
      <c r="E8" s="15"/>
      <c r="F8" s="15"/>
      <c r="G8" s="17">
        <f>G10+G20+G23</f>
        <v>263</v>
      </c>
      <c r="H8" s="18"/>
      <c r="I8" s="18"/>
    </row>
    <row r="9" spans="1:9" ht="17" x14ac:dyDescent="0.45">
      <c r="A9" s="14"/>
      <c r="B9" s="15"/>
      <c r="C9" s="16"/>
      <c r="D9" s="15"/>
      <c r="E9" s="15"/>
      <c r="F9" s="15"/>
      <c r="G9" s="19">
        <f>G11</f>
        <v>2100</v>
      </c>
      <c r="H9" s="18"/>
      <c r="I9" s="18"/>
    </row>
    <row r="10" spans="1:9" ht="15.5" x14ac:dyDescent="0.4">
      <c r="A10" s="20" t="s">
        <v>15</v>
      </c>
      <c r="B10" s="21"/>
      <c r="C10" s="22"/>
      <c r="D10" s="21"/>
      <c r="E10" s="21"/>
      <c r="F10" s="21"/>
      <c r="G10" s="23">
        <f>SUM(G14:G19)</f>
        <v>150</v>
      </c>
      <c r="H10" s="24"/>
      <c r="I10" s="24"/>
    </row>
    <row r="11" spans="1:9" ht="15.5" x14ac:dyDescent="0.4">
      <c r="A11" s="20"/>
      <c r="B11" s="21"/>
      <c r="C11" s="22"/>
      <c r="D11" s="21"/>
      <c r="E11" s="21"/>
      <c r="F11" s="21"/>
      <c r="G11" s="25">
        <f>SUM(G12:G13)</f>
        <v>2100</v>
      </c>
      <c r="H11" s="24"/>
      <c r="I11" s="24"/>
    </row>
    <row r="12" spans="1:9" ht="15.5" x14ac:dyDescent="0.4">
      <c r="A12" s="71" t="s">
        <v>16</v>
      </c>
      <c r="B12" s="72" t="s">
        <v>17</v>
      </c>
      <c r="C12" s="26"/>
      <c r="D12" s="71">
        <v>1</v>
      </c>
      <c r="E12" s="71">
        <v>25</v>
      </c>
      <c r="F12" s="73">
        <v>80</v>
      </c>
      <c r="G12" s="28">
        <f>F12*E12</f>
        <v>2000</v>
      </c>
      <c r="H12" s="74" t="s">
        <v>18</v>
      </c>
      <c r="I12" s="169" t="s">
        <v>19</v>
      </c>
    </row>
    <row r="13" spans="1:9" ht="15.5" x14ac:dyDescent="0.4">
      <c r="A13" s="71" t="s">
        <v>20</v>
      </c>
      <c r="B13" s="72" t="s">
        <v>21</v>
      </c>
      <c r="C13" s="75"/>
      <c r="D13" s="71"/>
      <c r="E13" s="71">
        <v>100</v>
      </c>
      <c r="F13" s="73">
        <v>1</v>
      </c>
      <c r="G13" s="28">
        <f t="shared" ref="G13:G17" si="0">F13*E13</f>
        <v>100</v>
      </c>
      <c r="H13" s="74"/>
      <c r="I13" s="170"/>
    </row>
    <row r="14" spans="1:9" ht="15.5" x14ac:dyDescent="0.4">
      <c r="A14" s="73" t="s">
        <v>22</v>
      </c>
      <c r="B14" s="76" t="s">
        <v>23</v>
      </c>
      <c r="C14" s="75"/>
      <c r="D14" s="73"/>
      <c r="E14" s="73">
        <v>50</v>
      </c>
      <c r="F14" s="73">
        <v>1</v>
      </c>
      <c r="G14" s="31">
        <f>F14*E14</f>
        <v>50</v>
      </c>
      <c r="H14" s="74" t="s">
        <v>24</v>
      </c>
      <c r="I14" s="170"/>
    </row>
    <row r="15" spans="1:9" ht="24.5" x14ac:dyDescent="0.35">
      <c r="A15" s="76" t="s">
        <v>25</v>
      </c>
      <c r="B15" s="76" t="s">
        <v>26</v>
      </c>
      <c r="C15" s="77"/>
      <c r="D15" s="76"/>
      <c r="E15" s="76"/>
      <c r="F15" s="76"/>
      <c r="G15" s="150" t="s">
        <v>27</v>
      </c>
      <c r="H15" s="78" t="s">
        <v>28</v>
      </c>
      <c r="I15" s="170"/>
    </row>
    <row r="16" spans="1:9" ht="15.5" x14ac:dyDescent="0.4">
      <c r="A16" s="73" t="s">
        <v>29</v>
      </c>
      <c r="B16" s="76" t="s">
        <v>30</v>
      </c>
      <c r="C16" s="75"/>
      <c r="D16" s="73">
        <v>30</v>
      </c>
      <c r="E16" s="73">
        <v>45</v>
      </c>
      <c r="F16" s="73">
        <v>1</v>
      </c>
      <c r="G16" s="31">
        <f t="shared" si="0"/>
        <v>45</v>
      </c>
      <c r="H16" s="78"/>
      <c r="I16" s="170"/>
    </row>
    <row r="17" spans="1:9" ht="37" x14ac:dyDescent="0.4">
      <c r="A17" s="76" t="s">
        <v>31</v>
      </c>
      <c r="B17" s="76" t="s">
        <v>32</v>
      </c>
      <c r="C17" s="75"/>
      <c r="D17" s="73"/>
      <c r="E17" s="73">
        <v>40</v>
      </c>
      <c r="F17" s="73">
        <v>1</v>
      </c>
      <c r="G17" s="31">
        <f t="shared" si="0"/>
        <v>40</v>
      </c>
      <c r="H17" s="78" t="s">
        <v>33</v>
      </c>
      <c r="I17" s="170"/>
    </row>
    <row r="18" spans="1:9" ht="15.5" x14ac:dyDescent="0.4">
      <c r="A18" s="73" t="s">
        <v>34</v>
      </c>
      <c r="B18" s="76" t="s">
        <v>35</v>
      </c>
      <c r="C18" s="75"/>
      <c r="D18" s="73">
        <v>1</v>
      </c>
      <c r="E18" s="73">
        <v>5</v>
      </c>
      <c r="F18" s="73">
        <v>2</v>
      </c>
      <c r="G18" s="31">
        <f>F18*E18</f>
        <v>10</v>
      </c>
      <c r="H18" s="74" t="s">
        <v>36</v>
      </c>
      <c r="I18" s="170"/>
    </row>
    <row r="19" spans="1:9" ht="15.5" x14ac:dyDescent="0.4">
      <c r="A19" s="76" t="s">
        <v>37</v>
      </c>
      <c r="B19" s="76" t="s">
        <v>38</v>
      </c>
      <c r="C19" s="33"/>
      <c r="D19" s="73"/>
      <c r="E19" s="73">
        <v>5</v>
      </c>
      <c r="F19" s="73">
        <v>1</v>
      </c>
      <c r="G19" s="31">
        <f>F19*E19</f>
        <v>5</v>
      </c>
      <c r="H19" s="74"/>
      <c r="I19" s="171"/>
    </row>
    <row r="20" spans="1:9" ht="15.5" x14ac:dyDescent="0.4">
      <c r="A20" s="20" t="s">
        <v>39</v>
      </c>
      <c r="B20" s="21"/>
      <c r="C20" s="22"/>
      <c r="D20" s="21"/>
      <c r="E20" s="21"/>
      <c r="F20" s="21"/>
      <c r="G20" s="23">
        <f>SUM(G21:G22)</f>
        <v>19</v>
      </c>
      <c r="H20" s="24"/>
      <c r="I20" s="24"/>
    </row>
    <row r="21" spans="1:9" ht="25" x14ac:dyDescent="0.4">
      <c r="A21" s="73" t="s">
        <v>40</v>
      </c>
      <c r="B21" s="76" t="s">
        <v>41</v>
      </c>
      <c r="C21" s="34"/>
      <c r="D21" s="73">
        <v>4</v>
      </c>
      <c r="E21" s="73">
        <v>16</v>
      </c>
      <c r="F21" s="73">
        <v>1</v>
      </c>
      <c r="G21" s="31">
        <f>F21*E21</f>
        <v>16</v>
      </c>
      <c r="H21" s="78" t="s">
        <v>42</v>
      </c>
      <c r="I21" s="181" t="s">
        <v>19</v>
      </c>
    </row>
    <row r="22" spans="1:9" ht="15.5" x14ac:dyDescent="0.4">
      <c r="A22" s="73" t="s">
        <v>43</v>
      </c>
      <c r="B22" s="76" t="s">
        <v>44</v>
      </c>
      <c r="C22" s="75"/>
      <c r="D22" s="73">
        <v>1</v>
      </c>
      <c r="E22" s="73">
        <v>3</v>
      </c>
      <c r="F22" s="73">
        <v>1</v>
      </c>
      <c r="G22" s="31">
        <f>F22*E22</f>
        <v>3</v>
      </c>
      <c r="H22" s="74" t="s">
        <v>45</v>
      </c>
      <c r="I22" s="183"/>
    </row>
    <row r="23" spans="1:9" ht="15.5" x14ac:dyDescent="0.4">
      <c r="A23" s="20" t="s">
        <v>46</v>
      </c>
      <c r="B23" s="21"/>
      <c r="C23" s="22"/>
      <c r="D23" s="21"/>
      <c r="E23" s="21"/>
      <c r="F23" s="21"/>
      <c r="G23" s="23">
        <f>SUM(G24:G30)</f>
        <v>94</v>
      </c>
      <c r="H23" s="24"/>
      <c r="I23" s="24"/>
    </row>
    <row r="24" spans="1:9" ht="15.5" x14ac:dyDescent="0.4">
      <c r="A24" s="73" t="s">
        <v>47</v>
      </c>
      <c r="B24" s="76" t="s">
        <v>48</v>
      </c>
      <c r="C24" s="80"/>
      <c r="D24" s="73">
        <v>1</v>
      </c>
      <c r="E24" s="73">
        <v>9</v>
      </c>
      <c r="F24" s="73">
        <v>1</v>
      </c>
      <c r="G24" s="31">
        <f t="shared" ref="G24:G30" si="1">F24*E24</f>
        <v>9</v>
      </c>
      <c r="H24" s="74" t="s">
        <v>49</v>
      </c>
      <c r="I24" s="189" t="s">
        <v>50</v>
      </c>
    </row>
    <row r="25" spans="1:9" ht="15.5" x14ac:dyDescent="0.4">
      <c r="A25" s="73" t="s">
        <v>51</v>
      </c>
      <c r="B25" s="76" t="s">
        <v>52</v>
      </c>
      <c r="C25" s="80"/>
      <c r="D25" s="73">
        <v>3</v>
      </c>
      <c r="E25" s="73">
        <v>21</v>
      </c>
      <c r="F25" s="73">
        <v>1</v>
      </c>
      <c r="G25" s="31">
        <f t="shared" si="1"/>
        <v>21</v>
      </c>
      <c r="H25" s="74" t="s">
        <v>53</v>
      </c>
      <c r="I25" s="190"/>
    </row>
    <row r="26" spans="1:9" ht="15.5" x14ac:dyDescent="0.4">
      <c r="A26" s="73" t="s">
        <v>54</v>
      </c>
      <c r="B26" s="76" t="s">
        <v>55</v>
      </c>
      <c r="C26" s="80"/>
      <c r="D26" s="73">
        <v>5</v>
      </c>
      <c r="E26" s="73">
        <v>35</v>
      </c>
      <c r="F26" s="73">
        <v>1</v>
      </c>
      <c r="G26" s="31">
        <f t="shared" si="1"/>
        <v>35</v>
      </c>
      <c r="H26" s="74" t="s">
        <v>56</v>
      </c>
      <c r="I26" s="190"/>
    </row>
    <row r="27" spans="1:9" ht="15.5" x14ac:dyDescent="0.4">
      <c r="A27" s="73" t="s">
        <v>57</v>
      </c>
      <c r="B27" s="76" t="s">
        <v>58</v>
      </c>
      <c r="C27" s="80"/>
      <c r="D27" s="73"/>
      <c r="E27" s="73"/>
      <c r="F27" s="73"/>
      <c r="G27" s="35" t="s">
        <v>27</v>
      </c>
      <c r="H27" s="74" t="s">
        <v>59</v>
      </c>
      <c r="I27" s="190"/>
    </row>
    <row r="28" spans="1:9" ht="15.5" x14ac:dyDescent="0.4">
      <c r="A28" s="73" t="s">
        <v>60</v>
      </c>
      <c r="B28" s="76" t="s">
        <v>61</v>
      </c>
      <c r="C28" s="80"/>
      <c r="D28" s="73"/>
      <c r="E28" s="73">
        <v>10</v>
      </c>
      <c r="F28" s="73">
        <v>1</v>
      </c>
      <c r="G28" s="31">
        <f t="shared" si="1"/>
        <v>10</v>
      </c>
      <c r="H28" s="74"/>
      <c r="I28" s="190"/>
    </row>
    <row r="29" spans="1:9" ht="15" customHeight="1" x14ac:dyDescent="0.4">
      <c r="A29" s="73" t="s">
        <v>62</v>
      </c>
      <c r="B29" s="76" t="s">
        <v>63</v>
      </c>
      <c r="C29" s="80"/>
      <c r="D29" s="73">
        <v>9</v>
      </c>
      <c r="E29" s="81">
        <v>16</v>
      </c>
      <c r="F29" s="73">
        <v>1</v>
      </c>
      <c r="G29" s="31">
        <f t="shared" si="1"/>
        <v>16</v>
      </c>
      <c r="H29" s="192" t="s">
        <v>64</v>
      </c>
      <c r="I29" s="190"/>
    </row>
    <row r="30" spans="1:9" ht="15.5" x14ac:dyDescent="0.4">
      <c r="A30" s="73" t="s">
        <v>65</v>
      </c>
      <c r="B30" s="76" t="s">
        <v>66</v>
      </c>
      <c r="C30" s="80"/>
      <c r="D30" s="73">
        <v>1</v>
      </c>
      <c r="E30" s="73">
        <v>3</v>
      </c>
      <c r="F30" s="73">
        <v>1</v>
      </c>
      <c r="G30" s="31">
        <f t="shared" si="1"/>
        <v>3</v>
      </c>
      <c r="H30" s="193"/>
      <c r="I30" s="191"/>
    </row>
    <row r="31" spans="1:9" ht="6.4" customHeight="1" x14ac:dyDescent="0.4">
      <c r="A31" s="64"/>
      <c r="B31" s="64"/>
      <c r="C31" s="64"/>
      <c r="D31" s="64"/>
      <c r="E31" s="64"/>
      <c r="F31" s="64"/>
      <c r="G31" s="1"/>
      <c r="H31" s="65"/>
      <c r="I31" s="65"/>
    </row>
    <row r="32" spans="1:9" ht="17" x14ac:dyDescent="0.45">
      <c r="A32" s="36" t="s">
        <v>67</v>
      </c>
      <c r="B32" s="37"/>
      <c r="C32" s="16"/>
      <c r="D32" s="37"/>
      <c r="E32" s="37"/>
      <c r="F32" s="37"/>
      <c r="G32" s="38">
        <f>G33+G40+G44+G46+G77+G98+G105</f>
        <v>1002.5</v>
      </c>
      <c r="H32" s="39"/>
      <c r="I32" s="40"/>
    </row>
    <row r="33" spans="1:9" ht="15.5" x14ac:dyDescent="0.4">
      <c r="A33" s="20" t="s">
        <v>68</v>
      </c>
      <c r="B33" s="21"/>
      <c r="C33" s="22"/>
      <c r="D33" s="21"/>
      <c r="E33" s="21"/>
      <c r="F33" s="21"/>
      <c r="G33" s="23">
        <f>SUM(G34:G39)</f>
        <v>94.5</v>
      </c>
      <c r="H33" s="24"/>
      <c r="I33" s="24"/>
    </row>
    <row r="34" spans="1:9" ht="15.5" x14ac:dyDescent="0.4">
      <c r="A34" s="41" t="s">
        <v>69</v>
      </c>
      <c r="B34" s="30" t="s">
        <v>70</v>
      </c>
      <c r="C34" s="33"/>
      <c r="D34" s="27">
        <v>5</v>
      </c>
      <c r="E34" s="27">
        <v>7.5</v>
      </c>
      <c r="F34" s="27">
        <v>1</v>
      </c>
      <c r="G34" s="31">
        <f t="shared" ref="G34:G39" si="2">F34*E34</f>
        <v>7.5</v>
      </c>
      <c r="H34" s="32"/>
      <c r="I34" s="156" t="s">
        <v>19</v>
      </c>
    </row>
    <row r="35" spans="1:9" ht="15.5" x14ac:dyDescent="0.4">
      <c r="A35" s="41" t="s">
        <v>71</v>
      </c>
      <c r="B35" s="30" t="s">
        <v>72</v>
      </c>
      <c r="C35" s="33"/>
      <c r="D35" s="27">
        <v>1</v>
      </c>
      <c r="E35" s="27">
        <v>5</v>
      </c>
      <c r="F35" s="27">
        <v>2</v>
      </c>
      <c r="G35" s="31">
        <f t="shared" si="2"/>
        <v>10</v>
      </c>
      <c r="H35" s="29" t="s">
        <v>36</v>
      </c>
      <c r="I35" s="179"/>
    </row>
    <row r="36" spans="1:9" ht="25" x14ac:dyDescent="0.4">
      <c r="A36" s="41" t="s">
        <v>73</v>
      </c>
      <c r="B36" s="30" t="s">
        <v>74</v>
      </c>
      <c r="C36" s="33"/>
      <c r="D36" s="27">
        <v>2</v>
      </c>
      <c r="E36" s="27">
        <v>8</v>
      </c>
      <c r="F36" s="27">
        <v>1</v>
      </c>
      <c r="G36" s="31">
        <f t="shared" si="2"/>
        <v>8</v>
      </c>
      <c r="H36" s="32" t="s">
        <v>75</v>
      </c>
      <c r="I36" s="157"/>
    </row>
    <row r="37" spans="1:9" ht="15.5" x14ac:dyDescent="0.4">
      <c r="A37" s="41" t="s">
        <v>76</v>
      </c>
      <c r="B37" s="30" t="s">
        <v>77</v>
      </c>
      <c r="C37" s="33"/>
      <c r="D37" s="27">
        <v>2</v>
      </c>
      <c r="E37" s="27">
        <v>14</v>
      </c>
      <c r="F37" s="27">
        <v>4</v>
      </c>
      <c r="G37" s="31">
        <f t="shared" si="2"/>
        <v>56</v>
      </c>
      <c r="H37" s="29" t="s">
        <v>78</v>
      </c>
      <c r="I37" s="83" t="s">
        <v>50</v>
      </c>
    </row>
    <row r="38" spans="1:9" ht="15.5" x14ac:dyDescent="0.4">
      <c r="A38" s="41" t="s">
        <v>79</v>
      </c>
      <c r="B38" s="30" t="s">
        <v>80</v>
      </c>
      <c r="C38" s="33"/>
      <c r="D38" s="27"/>
      <c r="E38" s="27">
        <v>5</v>
      </c>
      <c r="F38" s="27">
        <v>1</v>
      </c>
      <c r="G38" s="31">
        <f t="shared" si="2"/>
        <v>5</v>
      </c>
      <c r="H38" s="29"/>
      <c r="I38" s="169" t="s">
        <v>19</v>
      </c>
    </row>
    <row r="39" spans="1:9" ht="15.5" x14ac:dyDescent="0.4">
      <c r="A39" s="41" t="s">
        <v>81</v>
      </c>
      <c r="B39" s="30" t="s">
        <v>82</v>
      </c>
      <c r="C39" s="33"/>
      <c r="D39" s="27"/>
      <c r="E39" s="27">
        <v>8</v>
      </c>
      <c r="F39" s="27">
        <v>1</v>
      </c>
      <c r="G39" s="31">
        <f t="shared" si="2"/>
        <v>8</v>
      </c>
      <c r="H39" s="29"/>
      <c r="I39" s="171"/>
    </row>
    <row r="40" spans="1:9" ht="15.5" x14ac:dyDescent="0.4">
      <c r="A40" s="67" t="s">
        <v>83</v>
      </c>
      <c r="B40" s="68"/>
      <c r="C40" s="69"/>
      <c r="D40" s="68"/>
      <c r="E40" s="68"/>
      <c r="F40" s="68"/>
      <c r="G40" s="23">
        <f>SUM(G41:G43)</f>
        <v>39</v>
      </c>
      <c r="H40" s="70"/>
      <c r="I40" s="70"/>
    </row>
    <row r="41" spans="1:9" ht="15.5" x14ac:dyDescent="0.4">
      <c r="A41" s="82" t="s">
        <v>84</v>
      </c>
      <c r="B41" s="76" t="s">
        <v>85</v>
      </c>
      <c r="C41" s="33"/>
      <c r="D41" s="73">
        <v>1</v>
      </c>
      <c r="E41" s="73">
        <v>9</v>
      </c>
      <c r="F41" s="73">
        <v>1</v>
      </c>
      <c r="G41" s="31">
        <f>F41*E41</f>
        <v>9</v>
      </c>
      <c r="H41" s="78" t="s">
        <v>86</v>
      </c>
      <c r="I41" s="156" t="s">
        <v>19</v>
      </c>
    </row>
    <row r="42" spans="1:9" ht="25" x14ac:dyDescent="0.4">
      <c r="A42" s="82" t="s">
        <v>87</v>
      </c>
      <c r="B42" s="76" t="s">
        <v>88</v>
      </c>
      <c r="C42" s="33"/>
      <c r="D42" s="73">
        <v>1</v>
      </c>
      <c r="E42" s="73">
        <v>9</v>
      </c>
      <c r="F42" s="73">
        <v>2</v>
      </c>
      <c r="G42" s="31">
        <f>F42*E42</f>
        <v>18</v>
      </c>
      <c r="H42" s="78" t="s">
        <v>89</v>
      </c>
      <c r="I42" s="179"/>
    </row>
    <row r="43" spans="1:9" ht="25" x14ac:dyDescent="0.4">
      <c r="A43" s="82" t="s">
        <v>90</v>
      </c>
      <c r="B43" s="76" t="s">
        <v>91</v>
      </c>
      <c r="C43" s="33"/>
      <c r="D43" s="73">
        <v>4</v>
      </c>
      <c r="E43" s="73">
        <v>12</v>
      </c>
      <c r="F43" s="73">
        <v>1</v>
      </c>
      <c r="G43" s="31">
        <f>F43*E43</f>
        <v>12</v>
      </c>
      <c r="H43" s="78" t="s">
        <v>92</v>
      </c>
      <c r="I43" s="157"/>
    </row>
    <row r="44" spans="1:9" ht="15.5" x14ac:dyDescent="0.4">
      <c r="A44" s="67" t="s">
        <v>93</v>
      </c>
      <c r="B44" s="68"/>
      <c r="C44" s="69"/>
      <c r="D44" s="68"/>
      <c r="E44" s="68"/>
      <c r="F44" s="68"/>
      <c r="G44" s="23">
        <f>SUM(G45)</f>
        <v>18</v>
      </c>
      <c r="H44" s="70"/>
      <c r="I44" s="70"/>
    </row>
    <row r="45" spans="1:9" ht="15.5" x14ac:dyDescent="0.4">
      <c r="A45" s="82" t="s">
        <v>94</v>
      </c>
      <c r="B45" s="76" t="s">
        <v>95</v>
      </c>
      <c r="C45" s="33"/>
      <c r="D45" s="73">
        <v>1</v>
      </c>
      <c r="E45" s="73">
        <v>9</v>
      </c>
      <c r="F45" s="73">
        <v>2</v>
      </c>
      <c r="G45" s="31">
        <f>F45*E45</f>
        <v>18</v>
      </c>
      <c r="H45" s="78"/>
      <c r="I45" s="84" t="s">
        <v>19</v>
      </c>
    </row>
    <row r="46" spans="1:9" ht="15.5" x14ac:dyDescent="0.4">
      <c r="A46" s="85" t="s">
        <v>96</v>
      </c>
      <c r="B46" s="86"/>
      <c r="C46" s="69"/>
      <c r="D46" s="86"/>
      <c r="E46" s="86"/>
      <c r="F46" s="86"/>
      <c r="G46" s="42">
        <f>G47+G51+G54+G56+G60+G58+G64+G67+G73</f>
        <v>403</v>
      </c>
      <c r="H46" s="87"/>
      <c r="I46" s="87"/>
    </row>
    <row r="47" spans="1:9" ht="15.5" x14ac:dyDescent="0.4">
      <c r="A47" s="67" t="s">
        <v>97</v>
      </c>
      <c r="B47" s="68"/>
      <c r="C47" s="69"/>
      <c r="D47" s="68"/>
      <c r="E47" s="68"/>
      <c r="F47" s="68"/>
      <c r="G47" s="23">
        <f>SUM(G48:G50)</f>
        <v>87</v>
      </c>
      <c r="H47" s="70"/>
      <c r="I47" s="70"/>
    </row>
    <row r="48" spans="1:9" ht="49" x14ac:dyDescent="0.4">
      <c r="A48" s="82" t="s">
        <v>98</v>
      </c>
      <c r="B48" s="76" t="s">
        <v>99</v>
      </c>
      <c r="C48" s="33"/>
      <c r="D48" s="73">
        <v>1</v>
      </c>
      <c r="E48" s="73">
        <v>9</v>
      </c>
      <c r="F48" s="73">
        <v>5</v>
      </c>
      <c r="G48" s="31">
        <f>F48*E48</f>
        <v>45</v>
      </c>
      <c r="H48" s="78" t="s">
        <v>100</v>
      </c>
      <c r="I48" s="156" t="s">
        <v>19</v>
      </c>
    </row>
    <row r="49" spans="1:9" ht="15.5" x14ac:dyDescent="0.4">
      <c r="A49" s="82" t="s">
        <v>101</v>
      </c>
      <c r="B49" s="76" t="s">
        <v>102</v>
      </c>
      <c r="C49" s="33"/>
      <c r="D49" s="73">
        <v>20</v>
      </c>
      <c r="E49" s="81">
        <v>30</v>
      </c>
      <c r="F49" s="73">
        <v>1</v>
      </c>
      <c r="G49" s="31">
        <f>F49*E49</f>
        <v>30</v>
      </c>
      <c r="H49" s="78"/>
      <c r="I49" s="179"/>
    </row>
    <row r="50" spans="1:9" ht="25" x14ac:dyDescent="0.4">
      <c r="A50" s="82" t="s">
        <v>103</v>
      </c>
      <c r="B50" s="76" t="s">
        <v>104</v>
      </c>
      <c r="C50" s="33"/>
      <c r="D50" s="73">
        <v>3</v>
      </c>
      <c r="E50" s="73">
        <v>12</v>
      </c>
      <c r="F50" s="73">
        <v>1</v>
      </c>
      <c r="G50" s="31">
        <f>F50*E50</f>
        <v>12</v>
      </c>
      <c r="H50" s="78" t="s">
        <v>105</v>
      </c>
      <c r="I50" s="180"/>
    </row>
    <row r="51" spans="1:9" ht="15.5" x14ac:dyDescent="0.4">
      <c r="A51" s="67" t="s">
        <v>106</v>
      </c>
      <c r="B51" s="68"/>
      <c r="C51" s="69"/>
      <c r="D51" s="68"/>
      <c r="E51" s="68"/>
      <c r="F51" s="68"/>
      <c r="G51" s="23">
        <f>SUM(G52:G53)</f>
        <v>25</v>
      </c>
      <c r="H51" s="70"/>
      <c r="I51" s="70"/>
    </row>
    <row r="52" spans="1:9" ht="15.5" x14ac:dyDescent="0.4">
      <c r="A52" s="82" t="s">
        <v>107</v>
      </c>
      <c r="B52" s="76" t="s">
        <v>108</v>
      </c>
      <c r="C52" s="33"/>
      <c r="D52" s="73">
        <v>1</v>
      </c>
      <c r="E52" s="73">
        <v>16</v>
      </c>
      <c r="F52" s="73">
        <v>1</v>
      </c>
      <c r="G52" s="31">
        <f>F52*E52</f>
        <v>16</v>
      </c>
      <c r="H52" s="74" t="s">
        <v>109</v>
      </c>
      <c r="I52" s="169" t="s">
        <v>19</v>
      </c>
    </row>
    <row r="53" spans="1:9" ht="15.5" x14ac:dyDescent="0.4">
      <c r="A53" s="82" t="s">
        <v>110</v>
      </c>
      <c r="B53" s="76" t="s">
        <v>111</v>
      </c>
      <c r="C53" s="33"/>
      <c r="D53" s="73">
        <v>1</v>
      </c>
      <c r="E53" s="73">
        <v>9</v>
      </c>
      <c r="F53" s="73">
        <v>1</v>
      </c>
      <c r="G53" s="31">
        <f>F53*E53</f>
        <v>9</v>
      </c>
      <c r="H53" s="78" t="s">
        <v>112</v>
      </c>
      <c r="I53" s="171"/>
    </row>
    <row r="54" spans="1:9" ht="15.5" x14ac:dyDescent="0.4">
      <c r="A54" s="67" t="s">
        <v>113</v>
      </c>
      <c r="B54" s="68"/>
      <c r="C54" s="69"/>
      <c r="D54" s="68"/>
      <c r="E54" s="68"/>
      <c r="F54" s="68"/>
      <c r="G54" s="23">
        <f>SUM(G55)</f>
        <v>32</v>
      </c>
      <c r="H54" s="70"/>
      <c r="I54" s="70"/>
    </row>
    <row r="55" spans="1:9" ht="37" x14ac:dyDescent="0.4">
      <c r="A55" s="82" t="s">
        <v>114</v>
      </c>
      <c r="B55" s="76" t="s">
        <v>108</v>
      </c>
      <c r="C55" s="33"/>
      <c r="D55" s="73">
        <v>1</v>
      </c>
      <c r="E55" s="73">
        <v>16</v>
      </c>
      <c r="F55" s="73">
        <v>2</v>
      </c>
      <c r="G55" s="31">
        <f>F55*E55</f>
        <v>32</v>
      </c>
      <c r="H55" s="78" t="s">
        <v>115</v>
      </c>
      <c r="I55" s="84" t="s">
        <v>19</v>
      </c>
    </row>
    <row r="56" spans="1:9" ht="15.5" x14ac:dyDescent="0.4">
      <c r="A56" s="67" t="s">
        <v>116</v>
      </c>
      <c r="B56" s="68"/>
      <c r="C56" s="69"/>
      <c r="D56" s="68"/>
      <c r="E56" s="68"/>
      <c r="F56" s="68"/>
      <c r="G56" s="23">
        <f>SUM(G57:G57)</f>
        <v>16</v>
      </c>
      <c r="H56" s="70"/>
      <c r="I56" s="70"/>
    </row>
    <row r="57" spans="1:9" ht="37" x14ac:dyDescent="0.4">
      <c r="A57" s="82" t="s">
        <v>117</v>
      </c>
      <c r="B57" s="76" t="s">
        <v>108</v>
      </c>
      <c r="C57" s="33"/>
      <c r="D57" s="73">
        <v>1</v>
      </c>
      <c r="E57" s="73">
        <v>16</v>
      </c>
      <c r="F57" s="73">
        <v>1</v>
      </c>
      <c r="G57" s="31">
        <f>F57*E57</f>
        <v>16</v>
      </c>
      <c r="H57" s="78" t="s">
        <v>118</v>
      </c>
      <c r="I57" s="84" t="s">
        <v>19</v>
      </c>
    </row>
    <row r="58" spans="1:9" ht="15.5" x14ac:dyDescent="0.4">
      <c r="A58" s="67" t="s">
        <v>119</v>
      </c>
      <c r="B58" s="68"/>
      <c r="C58" s="69"/>
      <c r="D58" s="68"/>
      <c r="E58" s="68"/>
      <c r="F58" s="68"/>
      <c r="G58" s="23">
        <f>SUM(G59:G59)</f>
        <v>16</v>
      </c>
      <c r="H58" s="70"/>
      <c r="I58" s="70"/>
    </row>
    <row r="59" spans="1:9" ht="37" x14ac:dyDescent="0.4">
      <c r="A59" s="82" t="s">
        <v>120</v>
      </c>
      <c r="B59" s="76" t="s">
        <v>108</v>
      </c>
      <c r="C59" s="33"/>
      <c r="D59" s="73">
        <v>1</v>
      </c>
      <c r="E59" s="73">
        <v>16</v>
      </c>
      <c r="F59" s="73">
        <v>1</v>
      </c>
      <c r="G59" s="31">
        <f>F59*E59</f>
        <v>16</v>
      </c>
      <c r="H59" s="78" t="s">
        <v>121</v>
      </c>
      <c r="I59" s="84" t="s">
        <v>19</v>
      </c>
    </row>
    <row r="60" spans="1:9" ht="15.5" x14ac:dyDescent="0.4">
      <c r="A60" s="67" t="s">
        <v>122</v>
      </c>
      <c r="B60" s="68"/>
      <c r="C60" s="69"/>
      <c r="D60" s="68"/>
      <c r="E60" s="68"/>
      <c r="F60" s="68"/>
      <c r="G60" s="23">
        <f>SUM(G61:G63)</f>
        <v>65</v>
      </c>
      <c r="H60" s="70"/>
      <c r="I60" s="70"/>
    </row>
    <row r="61" spans="1:9" ht="15.5" x14ac:dyDescent="0.4">
      <c r="A61" s="82" t="s">
        <v>123</v>
      </c>
      <c r="B61" s="76" t="s">
        <v>88</v>
      </c>
      <c r="C61" s="33"/>
      <c r="D61" s="73">
        <v>1</v>
      </c>
      <c r="E61" s="73">
        <v>12</v>
      </c>
      <c r="F61" s="73">
        <v>2</v>
      </c>
      <c r="G61" s="31">
        <f>F61*E61</f>
        <v>24</v>
      </c>
      <c r="H61" s="74" t="s">
        <v>124</v>
      </c>
      <c r="I61" s="156" t="s">
        <v>19</v>
      </c>
    </row>
    <row r="62" spans="1:9" ht="15.5" x14ac:dyDescent="0.4">
      <c r="A62" s="82" t="s">
        <v>125</v>
      </c>
      <c r="B62" s="76" t="s">
        <v>126</v>
      </c>
      <c r="C62" s="33"/>
      <c r="D62" s="73">
        <v>1</v>
      </c>
      <c r="E62" s="73">
        <v>16</v>
      </c>
      <c r="F62" s="73">
        <v>1</v>
      </c>
      <c r="G62" s="31">
        <f>F62*E62</f>
        <v>16</v>
      </c>
      <c r="H62" s="74" t="s">
        <v>109</v>
      </c>
      <c r="I62" s="179"/>
    </row>
    <row r="63" spans="1:9" ht="37" x14ac:dyDescent="0.4">
      <c r="A63" s="82" t="s">
        <v>127</v>
      </c>
      <c r="B63" s="76" t="s">
        <v>128</v>
      </c>
      <c r="C63" s="33"/>
      <c r="D63" s="73">
        <v>1</v>
      </c>
      <c r="E63" s="73">
        <v>25</v>
      </c>
      <c r="F63" s="73">
        <v>1</v>
      </c>
      <c r="G63" s="31">
        <f>F63*E63</f>
        <v>25</v>
      </c>
      <c r="H63" s="78" t="s">
        <v>129</v>
      </c>
      <c r="I63" s="157"/>
    </row>
    <row r="64" spans="1:9" ht="15.5" x14ac:dyDescent="0.4">
      <c r="A64" s="67" t="s">
        <v>130</v>
      </c>
      <c r="B64" s="68"/>
      <c r="C64" s="69"/>
      <c r="D64" s="68"/>
      <c r="E64" s="68"/>
      <c r="F64" s="68"/>
      <c r="G64" s="23">
        <f>SUM(G65:G66)</f>
        <v>24</v>
      </c>
      <c r="H64" s="70"/>
      <c r="I64" s="70"/>
    </row>
    <row r="65" spans="1:9" ht="15.5" x14ac:dyDescent="0.4">
      <c r="A65" s="82" t="s">
        <v>131</v>
      </c>
      <c r="B65" s="76" t="s">
        <v>108</v>
      </c>
      <c r="C65" s="33"/>
      <c r="D65" s="73">
        <v>1</v>
      </c>
      <c r="E65" s="73">
        <v>16</v>
      </c>
      <c r="F65" s="73">
        <v>1</v>
      </c>
      <c r="G65" s="31">
        <f>F65*E65</f>
        <v>16</v>
      </c>
      <c r="H65" s="74" t="s">
        <v>109</v>
      </c>
      <c r="I65" s="169" t="s">
        <v>19</v>
      </c>
    </row>
    <row r="66" spans="1:9" ht="15.5" x14ac:dyDescent="0.4">
      <c r="A66" s="82" t="s">
        <v>132</v>
      </c>
      <c r="B66" s="76" t="s">
        <v>133</v>
      </c>
      <c r="C66" s="33"/>
      <c r="D66" s="73">
        <v>1</v>
      </c>
      <c r="E66" s="73">
        <v>8</v>
      </c>
      <c r="F66" s="73">
        <v>1</v>
      </c>
      <c r="G66" s="31">
        <f>F66*E66</f>
        <v>8</v>
      </c>
      <c r="H66" s="74" t="s">
        <v>134</v>
      </c>
      <c r="I66" s="171"/>
    </row>
    <row r="67" spans="1:9" ht="15.5" x14ac:dyDescent="0.4">
      <c r="A67" s="67" t="s">
        <v>135</v>
      </c>
      <c r="B67" s="68"/>
      <c r="C67" s="69"/>
      <c r="D67" s="68"/>
      <c r="E67" s="68"/>
      <c r="F67" s="68"/>
      <c r="G67" s="23">
        <f>SUM(G68:G72)</f>
        <v>70</v>
      </c>
      <c r="H67" s="70"/>
      <c r="I67" s="70"/>
    </row>
    <row r="68" spans="1:9" ht="15.5" x14ac:dyDescent="0.4">
      <c r="A68" s="82" t="s">
        <v>136</v>
      </c>
      <c r="B68" s="76" t="s">
        <v>108</v>
      </c>
      <c r="C68" s="33"/>
      <c r="D68" s="73">
        <v>1</v>
      </c>
      <c r="E68" s="73">
        <v>16</v>
      </c>
      <c r="F68" s="73">
        <v>2</v>
      </c>
      <c r="G68" s="31">
        <f>F68*E68</f>
        <v>32</v>
      </c>
      <c r="H68" s="74" t="s">
        <v>109</v>
      </c>
      <c r="I68" s="169" t="s">
        <v>19</v>
      </c>
    </row>
    <row r="69" spans="1:9" ht="15.5" x14ac:dyDescent="0.4">
      <c r="A69" s="82" t="s">
        <v>137</v>
      </c>
      <c r="B69" s="76" t="s">
        <v>138</v>
      </c>
      <c r="C69" s="33"/>
      <c r="D69" s="73">
        <v>1</v>
      </c>
      <c r="E69" s="73">
        <v>10</v>
      </c>
      <c r="F69" s="73">
        <v>1</v>
      </c>
      <c r="G69" s="31">
        <f>F69*E69</f>
        <v>10</v>
      </c>
      <c r="H69" s="88" t="s">
        <v>139</v>
      </c>
      <c r="I69" s="170"/>
    </row>
    <row r="70" spans="1:9" ht="15.5" x14ac:dyDescent="0.4">
      <c r="A70" s="82" t="s">
        <v>140</v>
      </c>
      <c r="B70" s="76" t="s">
        <v>141</v>
      </c>
      <c r="C70" s="33"/>
      <c r="D70" s="73">
        <v>1</v>
      </c>
      <c r="E70" s="73">
        <v>6</v>
      </c>
      <c r="F70" s="73">
        <v>1</v>
      </c>
      <c r="G70" s="31">
        <f>F70*E70</f>
        <v>6</v>
      </c>
      <c r="H70" s="88" t="s">
        <v>142</v>
      </c>
      <c r="I70" s="170"/>
    </row>
    <row r="71" spans="1:9" ht="15.5" x14ac:dyDescent="0.4">
      <c r="A71" s="82" t="s">
        <v>143</v>
      </c>
      <c r="B71" s="76" t="s">
        <v>144</v>
      </c>
      <c r="C71" s="33"/>
      <c r="D71" s="73">
        <v>1</v>
      </c>
      <c r="E71" s="73">
        <v>10</v>
      </c>
      <c r="F71" s="73">
        <v>1</v>
      </c>
      <c r="G71" s="31">
        <f>F71*E71</f>
        <v>10</v>
      </c>
      <c r="H71" s="88" t="s">
        <v>145</v>
      </c>
      <c r="I71" s="170"/>
    </row>
    <row r="72" spans="1:9" ht="15.5" x14ac:dyDescent="0.4">
      <c r="A72" s="82" t="s">
        <v>146</v>
      </c>
      <c r="B72" s="76" t="s">
        <v>147</v>
      </c>
      <c r="C72" s="33"/>
      <c r="D72" s="73">
        <v>1</v>
      </c>
      <c r="E72" s="73">
        <v>12</v>
      </c>
      <c r="F72" s="73">
        <v>1</v>
      </c>
      <c r="G72" s="31">
        <f>F72*E72</f>
        <v>12</v>
      </c>
      <c r="H72" s="88" t="s">
        <v>148</v>
      </c>
      <c r="I72" s="171"/>
    </row>
    <row r="73" spans="1:9" ht="15.5" x14ac:dyDescent="0.4">
      <c r="A73" s="67" t="s">
        <v>149</v>
      </c>
      <c r="B73" s="68"/>
      <c r="C73" s="69"/>
      <c r="D73" s="68"/>
      <c r="E73" s="68"/>
      <c r="F73" s="68"/>
      <c r="G73" s="23">
        <f>SUM(G74:G76)</f>
        <v>68</v>
      </c>
      <c r="H73" s="70"/>
      <c r="I73" s="70"/>
    </row>
    <row r="74" spans="1:9" ht="25" x14ac:dyDescent="0.4">
      <c r="A74" s="82" t="s">
        <v>150</v>
      </c>
      <c r="B74" s="76" t="s">
        <v>108</v>
      </c>
      <c r="C74" s="33"/>
      <c r="D74" s="73">
        <v>1</v>
      </c>
      <c r="E74" s="73">
        <v>16</v>
      </c>
      <c r="F74" s="73">
        <v>3</v>
      </c>
      <c r="G74" s="31">
        <f>F74*E74</f>
        <v>48</v>
      </c>
      <c r="H74" s="78" t="s">
        <v>151</v>
      </c>
      <c r="I74" s="156" t="s">
        <v>19</v>
      </c>
    </row>
    <row r="75" spans="1:9" ht="15.5" x14ac:dyDescent="0.4">
      <c r="A75" s="82" t="s">
        <v>152</v>
      </c>
      <c r="B75" s="76" t="s">
        <v>153</v>
      </c>
      <c r="C75" s="33"/>
      <c r="D75" s="73">
        <v>1</v>
      </c>
      <c r="E75" s="73">
        <v>6</v>
      </c>
      <c r="F75" s="73">
        <v>1</v>
      </c>
      <c r="G75" s="31">
        <f>F75*E75</f>
        <v>6</v>
      </c>
      <c r="H75" s="88" t="s">
        <v>142</v>
      </c>
      <c r="I75" s="179"/>
    </row>
    <row r="76" spans="1:9" ht="15.5" x14ac:dyDescent="0.4">
      <c r="A76" s="82" t="s">
        <v>154</v>
      </c>
      <c r="B76" s="76" t="s">
        <v>155</v>
      </c>
      <c r="C76" s="33"/>
      <c r="D76" s="73">
        <v>1</v>
      </c>
      <c r="E76" s="73">
        <v>14</v>
      </c>
      <c r="F76" s="73">
        <v>1</v>
      </c>
      <c r="G76" s="31">
        <f>F76*E76</f>
        <v>14</v>
      </c>
      <c r="H76" s="88" t="s">
        <v>156</v>
      </c>
      <c r="I76" s="157"/>
    </row>
    <row r="77" spans="1:9" ht="15.5" x14ac:dyDescent="0.4">
      <c r="A77" s="85" t="s">
        <v>157</v>
      </c>
      <c r="B77" s="86"/>
      <c r="C77" s="69"/>
      <c r="D77" s="86"/>
      <c r="E77" s="86"/>
      <c r="F77" s="86"/>
      <c r="G77" s="42">
        <f>G78+G82+G92</f>
        <v>316</v>
      </c>
      <c r="H77" s="87"/>
      <c r="I77" s="87"/>
    </row>
    <row r="78" spans="1:9" ht="15.5" x14ac:dyDescent="0.4">
      <c r="A78" s="67" t="s">
        <v>97</v>
      </c>
      <c r="B78" s="68"/>
      <c r="C78" s="69"/>
      <c r="D78" s="68"/>
      <c r="E78" s="68"/>
      <c r="F78" s="68"/>
      <c r="G78" s="23">
        <f>SUM(G79:G81)</f>
        <v>86</v>
      </c>
      <c r="H78" s="70"/>
      <c r="I78" s="70"/>
    </row>
    <row r="79" spans="1:9" ht="49" x14ac:dyDescent="0.4">
      <c r="A79" s="82" t="s">
        <v>158</v>
      </c>
      <c r="B79" s="76" t="s">
        <v>99</v>
      </c>
      <c r="C79" s="33"/>
      <c r="D79" s="73">
        <v>1</v>
      </c>
      <c r="E79" s="73">
        <v>9</v>
      </c>
      <c r="F79" s="73">
        <v>4</v>
      </c>
      <c r="G79" s="31">
        <f>F79*E79</f>
        <v>36</v>
      </c>
      <c r="H79" s="78" t="s">
        <v>100</v>
      </c>
      <c r="I79" s="156" t="s">
        <v>19</v>
      </c>
    </row>
    <row r="80" spans="1:9" ht="15.5" x14ac:dyDescent="0.4">
      <c r="A80" s="82" t="s">
        <v>159</v>
      </c>
      <c r="B80" s="76" t="s">
        <v>102</v>
      </c>
      <c r="C80" s="33"/>
      <c r="D80" s="73">
        <v>12</v>
      </c>
      <c r="E80" s="81">
        <v>18</v>
      </c>
      <c r="F80" s="73">
        <v>1</v>
      </c>
      <c r="G80" s="31">
        <f>F80*E80</f>
        <v>18</v>
      </c>
      <c r="H80" s="78"/>
      <c r="I80" s="179"/>
    </row>
    <row r="81" spans="1:9" ht="25" x14ac:dyDescent="0.4">
      <c r="A81" s="82" t="s">
        <v>160</v>
      </c>
      <c r="B81" s="76" t="s">
        <v>161</v>
      </c>
      <c r="C81" s="33"/>
      <c r="D81" s="73">
        <v>8</v>
      </c>
      <c r="E81" s="73">
        <v>32</v>
      </c>
      <c r="F81" s="73">
        <v>1</v>
      </c>
      <c r="G81" s="31">
        <f>F81*E81</f>
        <v>32</v>
      </c>
      <c r="H81" s="78" t="s">
        <v>105</v>
      </c>
      <c r="I81" s="179"/>
    </row>
    <row r="82" spans="1:9" ht="15.5" x14ac:dyDescent="0.4">
      <c r="A82" s="67" t="s">
        <v>162</v>
      </c>
      <c r="B82" s="68"/>
      <c r="C82" s="69"/>
      <c r="D82" s="68"/>
      <c r="E82" s="68"/>
      <c r="F82" s="68"/>
      <c r="G82" s="23">
        <f>SUM(G83:G91)</f>
        <v>156</v>
      </c>
      <c r="H82" s="70"/>
      <c r="I82" s="70"/>
    </row>
    <row r="83" spans="1:9" ht="15.5" x14ac:dyDescent="0.4">
      <c r="A83" s="82" t="s">
        <v>163</v>
      </c>
      <c r="B83" s="76" t="s">
        <v>164</v>
      </c>
      <c r="C83" s="33"/>
      <c r="D83" s="73"/>
      <c r="E83" s="73">
        <v>16</v>
      </c>
      <c r="F83" s="73">
        <v>1</v>
      </c>
      <c r="G83" s="31">
        <f t="shared" ref="G83:G91" si="3">F83*E83</f>
        <v>16</v>
      </c>
      <c r="H83" s="78" t="s">
        <v>165</v>
      </c>
      <c r="I83" s="179" t="s">
        <v>19</v>
      </c>
    </row>
    <row r="84" spans="1:9" ht="15.5" x14ac:dyDescent="0.4">
      <c r="A84" s="82" t="s">
        <v>166</v>
      </c>
      <c r="B84" s="76" t="s">
        <v>167</v>
      </c>
      <c r="C84" s="33"/>
      <c r="D84" s="73"/>
      <c r="E84" s="73">
        <v>3</v>
      </c>
      <c r="F84" s="73">
        <v>1</v>
      </c>
      <c r="G84" s="31">
        <f t="shared" si="3"/>
        <v>3</v>
      </c>
      <c r="H84" s="78" t="s">
        <v>168</v>
      </c>
      <c r="I84" s="179"/>
    </row>
    <row r="85" spans="1:9" ht="15.5" x14ac:dyDescent="0.4">
      <c r="A85" s="82" t="s">
        <v>169</v>
      </c>
      <c r="B85" s="76" t="s">
        <v>170</v>
      </c>
      <c r="C85" s="33"/>
      <c r="D85" s="73"/>
      <c r="E85" s="73">
        <v>9</v>
      </c>
      <c r="F85" s="73">
        <v>1</v>
      </c>
      <c r="G85" s="31">
        <f t="shared" si="3"/>
        <v>9</v>
      </c>
      <c r="H85" s="74" t="s">
        <v>171</v>
      </c>
      <c r="I85" s="179"/>
    </row>
    <row r="86" spans="1:9" ht="15.5" x14ac:dyDescent="0.4">
      <c r="A86" s="82" t="s">
        <v>172</v>
      </c>
      <c r="B86" s="76" t="s">
        <v>173</v>
      </c>
      <c r="C86" s="33"/>
      <c r="D86" s="73"/>
      <c r="E86" s="73">
        <v>3</v>
      </c>
      <c r="F86" s="73">
        <v>1</v>
      </c>
      <c r="G86" s="31">
        <f t="shared" si="3"/>
        <v>3</v>
      </c>
      <c r="H86" s="74" t="s">
        <v>174</v>
      </c>
      <c r="I86" s="179"/>
    </row>
    <row r="87" spans="1:9" ht="15.5" x14ac:dyDescent="0.4">
      <c r="A87" s="82" t="s">
        <v>175</v>
      </c>
      <c r="B87" s="76" t="s">
        <v>176</v>
      </c>
      <c r="C87" s="33"/>
      <c r="D87" s="73"/>
      <c r="E87" s="73">
        <v>12</v>
      </c>
      <c r="F87" s="73">
        <v>1</v>
      </c>
      <c r="G87" s="31">
        <f>F87*E87</f>
        <v>12</v>
      </c>
      <c r="H87" s="74" t="s">
        <v>177</v>
      </c>
      <c r="I87" s="179"/>
    </row>
    <row r="88" spans="1:9" ht="37" x14ac:dyDescent="0.4">
      <c r="A88" s="82" t="s">
        <v>178</v>
      </c>
      <c r="B88" s="76" t="s">
        <v>88</v>
      </c>
      <c r="C88" s="33"/>
      <c r="D88" s="73">
        <v>1</v>
      </c>
      <c r="E88" s="73">
        <v>9</v>
      </c>
      <c r="F88" s="73">
        <v>3</v>
      </c>
      <c r="G88" s="31">
        <f t="shared" si="3"/>
        <v>27</v>
      </c>
      <c r="H88" s="78" t="s">
        <v>179</v>
      </c>
      <c r="I88" s="179"/>
    </row>
    <row r="89" spans="1:9" ht="25" x14ac:dyDescent="0.4">
      <c r="A89" s="82" t="s">
        <v>180</v>
      </c>
      <c r="B89" s="76" t="s">
        <v>111</v>
      </c>
      <c r="C89" s="33"/>
      <c r="D89" s="73">
        <v>1</v>
      </c>
      <c r="E89" s="73">
        <v>9</v>
      </c>
      <c r="F89" s="73">
        <v>1</v>
      </c>
      <c r="G89" s="31">
        <f t="shared" si="3"/>
        <v>9</v>
      </c>
      <c r="H89" s="78" t="s">
        <v>181</v>
      </c>
      <c r="I89" s="179"/>
    </row>
    <row r="90" spans="1:9" ht="15.5" x14ac:dyDescent="0.4">
      <c r="A90" s="82" t="s">
        <v>182</v>
      </c>
      <c r="B90" s="76" t="s">
        <v>183</v>
      </c>
      <c r="C90" s="33"/>
      <c r="D90" s="73"/>
      <c r="E90" s="73">
        <v>12</v>
      </c>
      <c r="F90" s="73">
        <v>6</v>
      </c>
      <c r="G90" s="31">
        <f t="shared" si="3"/>
        <v>72</v>
      </c>
      <c r="H90" s="78" t="s">
        <v>184</v>
      </c>
      <c r="I90" s="179"/>
    </row>
    <row r="91" spans="1:9" ht="15.5" x14ac:dyDescent="0.4">
      <c r="A91" s="82" t="s">
        <v>185</v>
      </c>
      <c r="B91" s="76" t="s">
        <v>186</v>
      </c>
      <c r="C91" s="33"/>
      <c r="D91" s="73"/>
      <c r="E91" s="73">
        <v>5</v>
      </c>
      <c r="F91" s="73">
        <v>1</v>
      </c>
      <c r="G91" s="31">
        <f t="shared" si="3"/>
        <v>5</v>
      </c>
      <c r="H91" s="74" t="s">
        <v>187</v>
      </c>
      <c r="I91" s="157"/>
    </row>
    <row r="92" spans="1:9" ht="15.5" x14ac:dyDescent="0.4">
      <c r="A92" s="67" t="s">
        <v>188</v>
      </c>
      <c r="B92" s="68"/>
      <c r="C92" s="69"/>
      <c r="D92" s="68"/>
      <c r="E92" s="68"/>
      <c r="F92" s="68"/>
      <c r="G92" s="23">
        <f>SUM(G93:G96)</f>
        <v>74</v>
      </c>
      <c r="H92" s="70"/>
      <c r="I92" s="70"/>
    </row>
    <row r="93" spans="1:9" ht="15.5" x14ac:dyDescent="0.4">
      <c r="A93" s="82" t="s">
        <v>189</v>
      </c>
      <c r="B93" s="76" t="s">
        <v>108</v>
      </c>
      <c r="C93" s="33"/>
      <c r="D93" s="73">
        <v>1</v>
      </c>
      <c r="E93" s="73">
        <v>16</v>
      </c>
      <c r="F93" s="73">
        <v>3</v>
      </c>
      <c r="G93" s="31">
        <f>F93*E93</f>
        <v>48</v>
      </c>
      <c r="H93" s="74" t="s">
        <v>109</v>
      </c>
      <c r="I93" s="169" t="s">
        <v>19</v>
      </c>
    </row>
    <row r="94" spans="1:9" ht="25" x14ac:dyDescent="0.4">
      <c r="A94" s="82" t="s">
        <v>190</v>
      </c>
      <c r="B94" s="76" t="s">
        <v>191</v>
      </c>
      <c r="C94" s="33"/>
      <c r="D94" s="73"/>
      <c r="E94" s="73">
        <v>18</v>
      </c>
      <c r="F94" s="73">
        <v>1</v>
      </c>
      <c r="G94" s="31">
        <f>F94*E94</f>
        <v>18</v>
      </c>
      <c r="H94" s="78" t="s">
        <v>192</v>
      </c>
      <c r="I94" s="170"/>
    </row>
    <row r="95" spans="1:9" ht="15.5" x14ac:dyDescent="0.4">
      <c r="A95" s="82" t="s">
        <v>193</v>
      </c>
      <c r="B95" s="76" t="s">
        <v>167</v>
      </c>
      <c r="C95" s="33"/>
      <c r="D95" s="73"/>
      <c r="E95" s="73">
        <v>3</v>
      </c>
      <c r="F95" s="73">
        <v>1</v>
      </c>
      <c r="G95" s="31">
        <f>F95*E95</f>
        <v>3</v>
      </c>
      <c r="H95" s="78" t="s">
        <v>168</v>
      </c>
      <c r="I95" s="170"/>
    </row>
    <row r="96" spans="1:9" ht="15.5" x14ac:dyDescent="0.4">
      <c r="A96" s="82" t="s">
        <v>194</v>
      </c>
      <c r="B96" s="76" t="s">
        <v>186</v>
      </c>
      <c r="C96" s="33"/>
      <c r="D96" s="73"/>
      <c r="E96" s="73">
        <v>5</v>
      </c>
      <c r="F96" s="73">
        <v>1</v>
      </c>
      <c r="G96" s="31">
        <f>F96*E96</f>
        <v>5</v>
      </c>
      <c r="H96" s="74" t="s">
        <v>195</v>
      </c>
      <c r="I96" s="171"/>
    </row>
    <row r="97" spans="1:9" ht="15.5" x14ac:dyDescent="0.4">
      <c r="A97" s="85"/>
      <c r="B97" s="86"/>
      <c r="C97" s="69"/>
      <c r="D97" s="86"/>
      <c r="E97" s="86"/>
      <c r="F97" s="86"/>
      <c r="G97" s="42"/>
      <c r="H97" s="87"/>
      <c r="I97" s="87"/>
    </row>
    <row r="98" spans="1:9" ht="15.5" x14ac:dyDescent="0.4">
      <c r="A98" s="67" t="s">
        <v>196</v>
      </c>
      <c r="B98" s="68"/>
      <c r="C98" s="69"/>
      <c r="D98" s="68"/>
      <c r="E98" s="68"/>
      <c r="F98" s="68"/>
      <c r="G98" s="23">
        <f>SUM(G99:G104)</f>
        <v>78</v>
      </c>
      <c r="H98" s="70"/>
      <c r="I98" s="70"/>
    </row>
    <row r="99" spans="1:9" ht="25" x14ac:dyDescent="0.4">
      <c r="A99" s="82" t="s">
        <v>197</v>
      </c>
      <c r="B99" s="76" t="s">
        <v>198</v>
      </c>
      <c r="C99" s="33"/>
      <c r="D99" s="73"/>
      <c r="E99" s="73">
        <v>18</v>
      </c>
      <c r="F99" s="73">
        <v>1</v>
      </c>
      <c r="G99" s="31">
        <f t="shared" ref="G99:G104" si="4">F99*E99</f>
        <v>18</v>
      </c>
      <c r="H99" s="78" t="s">
        <v>199</v>
      </c>
      <c r="I99" s="182" t="s">
        <v>19</v>
      </c>
    </row>
    <row r="100" spans="1:9" ht="15.5" x14ac:dyDescent="0.4">
      <c r="A100" s="82" t="s">
        <v>200</v>
      </c>
      <c r="B100" s="76" t="s">
        <v>38</v>
      </c>
      <c r="C100" s="33"/>
      <c r="D100" s="73"/>
      <c r="E100" s="73">
        <v>5</v>
      </c>
      <c r="F100" s="73">
        <v>1</v>
      </c>
      <c r="G100" s="31">
        <f t="shared" si="4"/>
        <v>5</v>
      </c>
      <c r="H100" s="78"/>
      <c r="I100" s="182"/>
    </row>
    <row r="101" spans="1:9" ht="15.5" x14ac:dyDescent="0.4">
      <c r="A101" s="82" t="s">
        <v>201</v>
      </c>
      <c r="B101" s="76" t="s">
        <v>202</v>
      </c>
      <c r="C101" s="33"/>
      <c r="D101" s="73"/>
      <c r="E101" s="73">
        <v>5</v>
      </c>
      <c r="F101" s="73">
        <v>1</v>
      </c>
      <c r="G101" s="31">
        <f t="shared" si="4"/>
        <v>5</v>
      </c>
      <c r="H101" s="78"/>
      <c r="I101" s="182"/>
    </row>
    <row r="102" spans="1:9" ht="15.5" x14ac:dyDescent="0.4">
      <c r="A102" s="82" t="s">
        <v>203</v>
      </c>
      <c r="B102" s="76" t="s">
        <v>204</v>
      </c>
      <c r="C102" s="33"/>
      <c r="D102" s="73"/>
      <c r="E102" s="73">
        <v>4</v>
      </c>
      <c r="F102" s="73">
        <v>1</v>
      </c>
      <c r="G102" s="31">
        <f t="shared" si="4"/>
        <v>4</v>
      </c>
      <c r="H102" s="78"/>
      <c r="I102" s="182"/>
    </row>
    <row r="103" spans="1:9" ht="15.5" x14ac:dyDescent="0.4">
      <c r="A103" s="82" t="s">
        <v>205</v>
      </c>
      <c r="B103" s="76" t="s">
        <v>206</v>
      </c>
      <c r="C103" s="33"/>
      <c r="D103" s="73"/>
      <c r="E103" s="73">
        <v>8</v>
      </c>
      <c r="F103" s="73">
        <v>2</v>
      </c>
      <c r="G103" s="31">
        <f t="shared" si="4"/>
        <v>16</v>
      </c>
      <c r="H103" s="78"/>
      <c r="I103" s="182"/>
    </row>
    <row r="104" spans="1:9" ht="15.5" x14ac:dyDescent="0.4">
      <c r="A104" s="82" t="s">
        <v>207</v>
      </c>
      <c r="B104" s="76" t="s">
        <v>208</v>
      </c>
      <c r="C104" s="33"/>
      <c r="D104" s="73"/>
      <c r="E104" s="73">
        <v>30</v>
      </c>
      <c r="F104" s="73">
        <v>1</v>
      </c>
      <c r="G104" s="31">
        <f t="shared" si="4"/>
        <v>30</v>
      </c>
      <c r="H104" s="74" t="s">
        <v>209</v>
      </c>
      <c r="I104" s="186"/>
    </row>
    <row r="105" spans="1:9" ht="15.5" x14ac:dyDescent="0.4">
      <c r="A105" s="67" t="s">
        <v>210</v>
      </c>
      <c r="B105" s="68"/>
      <c r="C105" s="69"/>
      <c r="D105" s="68"/>
      <c r="E105" s="68"/>
      <c r="F105" s="68"/>
      <c r="G105" s="23">
        <f>SUM(G106:G108)</f>
        <v>54</v>
      </c>
      <c r="H105" s="70"/>
      <c r="I105" s="70"/>
    </row>
    <row r="106" spans="1:9" ht="15.5" x14ac:dyDescent="0.4">
      <c r="A106" s="82" t="s">
        <v>211</v>
      </c>
      <c r="B106" s="76" t="s">
        <v>63</v>
      </c>
      <c r="C106" s="33"/>
      <c r="D106" s="73">
        <v>9</v>
      </c>
      <c r="E106" s="73">
        <v>17</v>
      </c>
      <c r="F106" s="73">
        <v>1</v>
      </c>
      <c r="G106" s="31">
        <f>F106*E106</f>
        <v>17</v>
      </c>
      <c r="H106" s="74"/>
      <c r="I106" s="169" t="s">
        <v>19</v>
      </c>
    </row>
    <row r="107" spans="1:9" ht="37" x14ac:dyDescent="0.4">
      <c r="A107" s="82" t="s">
        <v>212</v>
      </c>
      <c r="B107" s="76" t="s">
        <v>213</v>
      </c>
      <c r="C107" s="33"/>
      <c r="D107" s="73">
        <v>14</v>
      </c>
      <c r="E107" s="73">
        <v>28</v>
      </c>
      <c r="F107" s="73">
        <v>1</v>
      </c>
      <c r="G107" s="31">
        <f>F107*E107</f>
        <v>28</v>
      </c>
      <c r="H107" s="78" t="s">
        <v>214</v>
      </c>
      <c r="I107" s="170"/>
    </row>
    <row r="108" spans="1:9" ht="25" x14ac:dyDescent="0.4">
      <c r="A108" s="89" t="s">
        <v>215</v>
      </c>
      <c r="B108" s="76" t="s">
        <v>66</v>
      </c>
      <c r="C108" s="33"/>
      <c r="D108" s="73">
        <v>1</v>
      </c>
      <c r="E108" s="73">
        <v>3</v>
      </c>
      <c r="F108" s="73">
        <v>3</v>
      </c>
      <c r="G108" s="31">
        <f>F108*E108</f>
        <v>9</v>
      </c>
      <c r="H108" s="78" t="s">
        <v>216</v>
      </c>
      <c r="I108" s="171"/>
    </row>
    <row r="109" spans="1:9" ht="5.65" customHeight="1" x14ac:dyDescent="0.4">
      <c r="A109" s="64"/>
      <c r="B109" s="64"/>
      <c r="C109" s="64"/>
      <c r="D109" s="64"/>
      <c r="E109" s="64"/>
      <c r="F109" s="64"/>
      <c r="G109" s="1"/>
      <c r="H109" s="65"/>
      <c r="I109" s="65"/>
    </row>
    <row r="110" spans="1:9" ht="17" x14ac:dyDescent="0.45">
      <c r="A110" s="90" t="s">
        <v>217</v>
      </c>
      <c r="B110" s="91"/>
      <c r="C110" s="66"/>
      <c r="D110" s="91"/>
      <c r="E110" s="91"/>
      <c r="F110" s="91"/>
      <c r="G110" s="43">
        <f>G112+G122+G136+G145+G152</f>
        <v>751.5</v>
      </c>
      <c r="H110" s="92"/>
      <c r="I110" s="93"/>
    </row>
    <row r="111" spans="1:9" ht="17" x14ac:dyDescent="0.45">
      <c r="A111" s="90"/>
      <c r="B111" s="91"/>
      <c r="C111" s="66"/>
      <c r="D111" s="91"/>
      <c r="E111" s="91"/>
      <c r="F111" s="91"/>
      <c r="G111" s="44">
        <f>G113+G161</f>
        <v>176</v>
      </c>
      <c r="H111" s="93"/>
      <c r="I111" s="93"/>
    </row>
    <row r="112" spans="1:9" ht="15.5" x14ac:dyDescent="0.4">
      <c r="A112" s="67" t="s">
        <v>15</v>
      </c>
      <c r="B112" s="68"/>
      <c r="C112" s="69"/>
      <c r="D112" s="68"/>
      <c r="E112" s="68"/>
      <c r="F112" s="68"/>
      <c r="G112" s="23">
        <f>SUM(G116:G121)</f>
        <v>109</v>
      </c>
      <c r="H112" s="70"/>
      <c r="I112" s="70"/>
    </row>
    <row r="113" spans="1:9" ht="15.5" x14ac:dyDescent="0.4">
      <c r="A113" s="67"/>
      <c r="B113" s="68"/>
      <c r="C113" s="69"/>
      <c r="D113" s="68"/>
      <c r="E113" s="68"/>
      <c r="F113" s="68"/>
      <c r="G113" s="25">
        <f>SUM(G114:G115)</f>
        <v>100</v>
      </c>
      <c r="H113" s="70"/>
      <c r="I113" s="70"/>
    </row>
    <row r="114" spans="1:9" ht="15.5" x14ac:dyDescent="0.4">
      <c r="A114" s="94" t="s">
        <v>218</v>
      </c>
      <c r="B114" s="72" t="s">
        <v>21</v>
      </c>
      <c r="C114" s="33"/>
      <c r="D114" s="71"/>
      <c r="E114" s="71">
        <v>40</v>
      </c>
      <c r="F114" s="71">
        <v>1</v>
      </c>
      <c r="G114" s="28">
        <f>F114*E114</f>
        <v>40</v>
      </c>
      <c r="H114" s="74"/>
      <c r="I114" s="169" t="s">
        <v>19</v>
      </c>
    </row>
    <row r="115" spans="1:9" ht="15.5" x14ac:dyDescent="0.4">
      <c r="A115" s="94" t="s">
        <v>219</v>
      </c>
      <c r="B115" s="72" t="s">
        <v>220</v>
      </c>
      <c r="C115" s="33"/>
      <c r="D115" s="71">
        <v>2</v>
      </c>
      <c r="E115" s="71">
        <v>60</v>
      </c>
      <c r="F115" s="71">
        <v>1</v>
      </c>
      <c r="G115" s="28">
        <f>F115*E115</f>
        <v>60</v>
      </c>
      <c r="H115" s="78" t="s">
        <v>221</v>
      </c>
      <c r="I115" s="170"/>
    </row>
    <row r="116" spans="1:9" ht="15.5" x14ac:dyDescent="0.4">
      <c r="A116" s="82" t="s">
        <v>222</v>
      </c>
      <c r="B116" s="76" t="s">
        <v>223</v>
      </c>
      <c r="C116" s="33"/>
      <c r="D116" s="73"/>
      <c r="E116" s="73">
        <v>10</v>
      </c>
      <c r="F116" s="73">
        <v>1</v>
      </c>
      <c r="G116" s="31">
        <f t="shared" ref="G116:G121" si="5">F116*E116</f>
        <v>10</v>
      </c>
      <c r="H116" s="78"/>
      <c r="I116" s="170"/>
    </row>
    <row r="117" spans="1:9" ht="15.5" x14ac:dyDescent="0.4">
      <c r="A117" s="82" t="s">
        <v>224</v>
      </c>
      <c r="B117" s="76" t="s">
        <v>225</v>
      </c>
      <c r="C117" s="33"/>
      <c r="D117" s="73">
        <v>20</v>
      </c>
      <c r="E117" s="73">
        <v>45</v>
      </c>
      <c r="F117" s="73">
        <v>1</v>
      </c>
      <c r="G117" s="31">
        <f>F117*E117</f>
        <v>45</v>
      </c>
      <c r="H117" s="78" t="s">
        <v>226</v>
      </c>
      <c r="I117" s="170"/>
    </row>
    <row r="118" spans="1:9" ht="37" x14ac:dyDescent="0.4">
      <c r="A118" s="82" t="s">
        <v>227</v>
      </c>
      <c r="B118" s="76" t="s">
        <v>228</v>
      </c>
      <c r="C118" s="33"/>
      <c r="D118" s="73"/>
      <c r="E118" s="73">
        <v>14</v>
      </c>
      <c r="F118" s="73">
        <v>1</v>
      </c>
      <c r="G118" s="31">
        <f t="shared" si="5"/>
        <v>14</v>
      </c>
      <c r="H118" s="78" t="s">
        <v>229</v>
      </c>
      <c r="I118" s="170"/>
    </row>
    <row r="119" spans="1:9" ht="37" x14ac:dyDescent="0.4">
      <c r="A119" s="82" t="s">
        <v>230</v>
      </c>
      <c r="B119" s="76" t="s">
        <v>231</v>
      </c>
      <c r="C119" s="33"/>
      <c r="D119" s="73"/>
      <c r="E119" s="73">
        <v>16</v>
      </c>
      <c r="F119" s="73">
        <v>1</v>
      </c>
      <c r="G119" s="31">
        <f t="shared" si="5"/>
        <v>16</v>
      </c>
      <c r="H119" s="78" t="s">
        <v>232</v>
      </c>
      <c r="I119" s="170"/>
    </row>
    <row r="120" spans="1:9" ht="15.5" x14ac:dyDescent="0.4">
      <c r="A120" s="82" t="s">
        <v>233</v>
      </c>
      <c r="B120" s="76" t="s">
        <v>72</v>
      </c>
      <c r="C120" s="33"/>
      <c r="D120" s="73">
        <v>1</v>
      </c>
      <c r="E120" s="73">
        <v>5</v>
      </c>
      <c r="F120" s="73">
        <v>2</v>
      </c>
      <c r="G120" s="31">
        <f t="shared" si="5"/>
        <v>10</v>
      </c>
      <c r="H120" s="74" t="s">
        <v>36</v>
      </c>
      <c r="I120" s="170"/>
    </row>
    <row r="121" spans="1:9" ht="15.5" x14ac:dyDescent="0.4">
      <c r="A121" s="82" t="s">
        <v>234</v>
      </c>
      <c r="B121" s="76" t="s">
        <v>85</v>
      </c>
      <c r="C121" s="33"/>
      <c r="D121" s="73">
        <v>2</v>
      </c>
      <c r="E121" s="73">
        <v>14</v>
      </c>
      <c r="F121" s="73">
        <v>1</v>
      </c>
      <c r="G121" s="31">
        <f t="shared" si="5"/>
        <v>14</v>
      </c>
      <c r="H121" s="74" t="s">
        <v>78</v>
      </c>
      <c r="I121" s="171"/>
    </row>
    <row r="122" spans="1:9" ht="15.5" x14ac:dyDescent="0.4">
      <c r="A122" s="67" t="s">
        <v>235</v>
      </c>
      <c r="B122" s="68"/>
      <c r="C122" s="69"/>
      <c r="D122" s="68"/>
      <c r="E122" s="68"/>
      <c r="F122" s="68"/>
      <c r="G122" s="23">
        <f>SUM(G123:G135)</f>
        <v>271</v>
      </c>
      <c r="H122" s="70"/>
      <c r="I122" s="70"/>
    </row>
    <row r="123" spans="1:9" ht="15.5" x14ac:dyDescent="0.4">
      <c r="A123" s="82" t="s">
        <v>236</v>
      </c>
      <c r="B123" s="76" t="s">
        <v>237</v>
      </c>
      <c r="C123" s="33"/>
      <c r="D123" s="73">
        <v>6</v>
      </c>
      <c r="E123" s="73">
        <v>9</v>
      </c>
      <c r="F123" s="73">
        <v>1</v>
      </c>
      <c r="G123" s="31">
        <f t="shared" ref="G123:G135" si="6">F123*E123</f>
        <v>9</v>
      </c>
      <c r="H123" s="78"/>
      <c r="I123" s="185" t="s">
        <v>19</v>
      </c>
    </row>
    <row r="124" spans="1:9" ht="15.5" x14ac:dyDescent="0.4">
      <c r="A124" s="82" t="s">
        <v>238</v>
      </c>
      <c r="B124" s="76" t="s">
        <v>239</v>
      </c>
      <c r="C124" s="33"/>
      <c r="D124" s="73">
        <v>1</v>
      </c>
      <c r="E124" s="73">
        <v>12</v>
      </c>
      <c r="F124" s="73">
        <v>1</v>
      </c>
      <c r="G124" s="31">
        <f t="shared" si="6"/>
        <v>12</v>
      </c>
      <c r="H124" s="78"/>
      <c r="I124" s="179"/>
    </row>
    <row r="125" spans="1:9" ht="25" x14ac:dyDescent="0.4">
      <c r="A125" s="82" t="s">
        <v>240</v>
      </c>
      <c r="B125" s="76" t="s">
        <v>241</v>
      </c>
      <c r="C125" s="33"/>
      <c r="D125" s="73"/>
      <c r="E125" s="73">
        <v>4</v>
      </c>
      <c r="F125" s="73">
        <v>1</v>
      </c>
      <c r="G125" s="31">
        <f t="shared" si="6"/>
        <v>4</v>
      </c>
      <c r="H125" s="78" t="s">
        <v>242</v>
      </c>
      <c r="I125" s="179"/>
    </row>
    <row r="126" spans="1:9" ht="15.5" x14ac:dyDescent="0.4">
      <c r="A126" s="82" t="s">
        <v>243</v>
      </c>
      <c r="B126" s="76" t="s">
        <v>244</v>
      </c>
      <c r="C126" s="33"/>
      <c r="D126" s="73">
        <v>6</v>
      </c>
      <c r="E126" s="73">
        <v>24</v>
      </c>
      <c r="F126" s="73">
        <v>1</v>
      </c>
      <c r="G126" s="31">
        <f t="shared" si="6"/>
        <v>24</v>
      </c>
      <c r="H126" s="78"/>
      <c r="I126" s="179"/>
    </row>
    <row r="127" spans="1:9" ht="25" x14ac:dyDescent="0.4">
      <c r="A127" s="82" t="s">
        <v>245</v>
      </c>
      <c r="B127" s="76" t="s">
        <v>246</v>
      </c>
      <c r="C127" s="33"/>
      <c r="D127" s="73"/>
      <c r="E127" s="73">
        <v>50</v>
      </c>
      <c r="F127" s="73">
        <v>1</v>
      </c>
      <c r="G127" s="31">
        <f t="shared" si="6"/>
        <v>50</v>
      </c>
      <c r="H127" s="78" t="s">
        <v>247</v>
      </c>
      <c r="I127" s="179"/>
    </row>
    <row r="128" spans="1:9" ht="25" x14ac:dyDescent="0.4">
      <c r="A128" s="82" t="s">
        <v>248</v>
      </c>
      <c r="B128" s="76" t="s">
        <v>249</v>
      </c>
      <c r="C128" s="33"/>
      <c r="D128" s="73">
        <v>14</v>
      </c>
      <c r="E128" s="73">
        <v>56</v>
      </c>
      <c r="F128" s="73">
        <v>1</v>
      </c>
      <c r="G128" s="31">
        <f t="shared" si="6"/>
        <v>56</v>
      </c>
      <c r="H128" s="78" t="s">
        <v>250</v>
      </c>
      <c r="I128" s="179"/>
    </row>
    <row r="129" spans="1:9" ht="15.5" x14ac:dyDescent="0.4">
      <c r="A129" s="82" t="s">
        <v>251</v>
      </c>
      <c r="B129" s="76" t="s">
        <v>252</v>
      </c>
      <c r="C129" s="33"/>
      <c r="D129" s="73"/>
      <c r="E129" s="73">
        <v>5</v>
      </c>
      <c r="F129" s="73">
        <v>1</v>
      </c>
      <c r="G129" s="31">
        <f t="shared" si="6"/>
        <v>5</v>
      </c>
      <c r="H129" s="78"/>
      <c r="I129" s="179"/>
    </row>
    <row r="130" spans="1:9" ht="15.5" x14ac:dyDescent="0.4">
      <c r="A130" s="82" t="s">
        <v>253</v>
      </c>
      <c r="B130" s="76" t="s">
        <v>254</v>
      </c>
      <c r="C130" s="33"/>
      <c r="D130" s="73">
        <v>1</v>
      </c>
      <c r="E130" s="73">
        <v>10</v>
      </c>
      <c r="F130" s="73">
        <v>1</v>
      </c>
      <c r="G130" s="31">
        <f t="shared" si="6"/>
        <v>10</v>
      </c>
      <c r="H130" s="78"/>
      <c r="I130" s="179"/>
    </row>
    <row r="131" spans="1:9" ht="15.5" x14ac:dyDescent="0.4">
      <c r="A131" s="82" t="s">
        <v>255</v>
      </c>
      <c r="B131" s="76" t="s">
        <v>256</v>
      </c>
      <c r="C131" s="33"/>
      <c r="D131" s="73">
        <v>1</v>
      </c>
      <c r="E131" s="73">
        <v>12</v>
      </c>
      <c r="F131" s="73">
        <v>2</v>
      </c>
      <c r="G131" s="31">
        <f t="shared" si="6"/>
        <v>24</v>
      </c>
      <c r="H131" s="78" t="s">
        <v>257</v>
      </c>
      <c r="I131" s="179"/>
    </row>
    <row r="132" spans="1:9" ht="15.5" x14ac:dyDescent="0.4">
      <c r="A132" s="82" t="s">
        <v>258</v>
      </c>
      <c r="B132" s="76" t="s">
        <v>259</v>
      </c>
      <c r="C132" s="33"/>
      <c r="D132" s="73">
        <v>1</v>
      </c>
      <c r="E132" s="73">
        <v>14</v>
      </c>
      <c r="F132" s="73">
        <v>4</v>
      </c>
      <c r="G132" s="31">
        <f t="shared" si="6"/>
        <v>56</v>
      </c>
      <c r="H132" s="78" t="s">
        <v>260</v>
      </c>
      <c r="I132" s="179"/>
    </row>
    <row r="133" spans="1:9" ht="15.5" x14ac:dyDescent="0.4">
      <c r="A133" s="82" t="s">
        <v>261</v>
      </c>
      <c r="B133" s="76" t="s">
        <v>262</v>
      </c>
      <c r="C133" s="33"/>
      <c r="D133" s="73">
        <v>1</v>
      </c>
      <c r="E133" s="73">
        <v>6</v>
      </c>
      <c r="F133" s="73">
        <v>1</v>
      </c>
      <c r="G133" s="31">
        <f t="shared" si="6"/>
        <v>6</v>
      </c>
      <c r="H133" s="78"/>
      <c r="I133" s="179"/>
    </row>
    <row r="134" spans="1:9" ht="25" x14ac:dyDescent="0.4">
      <c r="A134" s="82" t="s">
        <v>263</v>
      </c>
      <c r="B134" s="76" t="s">
        <v>264</v>
      </c>
      <c r="C134" s="33"/>
      <c r="D134" s="73">
        <v>1</v>
      </c>
      <c r="E134" s="73">
        <v>10</v>
      </c>
      <c r="F134" s="73">
        <v>1</v>
      </c>
      <c r="G134" s="31">
        <f t="shared" si="6"/>
        <v>10</v>
      </c>
      <c r="H134" s="78" t="s">
        <v>265</v>
      </c>
      <c r="I134" s="179"/>
    </row>
    <row r="135" spans="1:9" ht="15.5" x14ac:dyDescent="0.4">
      <c r="A135" s="82" t="s">
        <v>266</v>
      </c>
      <c r="B135" s="76" t="s">
        <v>72</v>
      </c>
      <c r="C135" s="33"/>
      <c r="D135" s="73">
        <v>1</v>
      </c>
      <c r="E135" s="73">
        <v>5</v>
      </c>
      <c r="F135" s="73">
        <v>1</v>
      </c>
      <c r="G135" s="31">
        <f t="shared" si="6"/>
        <v>5</v>
      </c>
      <c r="H135" s="78" t="s">
        <v>267</v>
      </c>
      <c r="I135" s="157"/>
    </row>
    <row r="136" spans="1:9" ht="15.5" x14ac:dyDescent="0.4">
      <c r="A136" s="67" t="s">
        <v>268</v>
      </c>
      <c r="B136" s="68"/>
      <c r="C136" s="69"/>
      <c r="D136" s="68"/>
      <c r="E136" s="68"/>
      <c r="F136" s="68"/>
      <c r="G136" s="23">
        <f>SUM(G137:G144)</f>
        <v>151.5</v>
      </c>
      <c r="H136" s="70"/>
      <c r="I136" s="70"/>
    </row>
    <row r="137" spans="1:9" ht="15.5" x14ac:dyDescent="0.4">
      <c r="A137" s="82" t="s">
        <v>269</v>
      </c>
      <c r="B137" s="76" t="s">
        <v>70</v>
      </c>
      <c r="C137" s="33"/>
      <c r="D137" s="73">
        <v>5</v>
      </c>
      <c r="E137" s="73">
        <v>7.5</v>
      </c>
      <c r="F137" s="73">
        <v>1</v>
      </c>
      <c r="G137" s="31">
        <f t="shared" ref="G137:G144" si="7">F137*E137</f>
        <v>7.5</v>
      </c>
      <c r="H137" s="78"/>
      <c r="I137" s="156" t="s">
        <v>19</v>
      </c>
    </row>
    <row r="138" spans="1:9" ht="15.5" x14ac:dyDescent="0.4">
      <c r="A138" s="82" t="s">
        <v>270</v>
      </c>
      <c r="B138" s="76" t="s">
        <v>271</v>
      </c>
      <c r="C138" s="33"/>
      <c r="D138" s="73">
        <v>5</v>
      </c>
      <c r="E138" s="73">
        <v>12</v>
      </c>
      <c r="F138" s="73">
        <v>1</v>
      </c>
      <c r="G138" s="31">
        <f t="shared" si="7"/>
        <v>12</v>
      </c>
      <c r="H138" s="78"/>
      <c r="I138" s="179"/>
    </row>
    <row r="139" spans="1:9" ht="15.5" x14ac:dyDescent="0.4">
      <c r="A139" s="82" t="s">
        <v>272</v>
      </c>
      <c r="B139" s="76" t="s">
        <v>273</v>
      </c>
      <c r="C139" s="33"/>
      <c r="D139" s="73"/>
      <c r="E139" s="95">
        <v>16</v>
      </c>
      <c r="F139" s="73">
        <v>3</v>
      </c>
      <c r="G139" s="31">
        <f t="shared" si="7"/>
        <v>48</v>
      </c>
      <c r="H139" s="78"/>
      <c r="I139" s="179"/>
    </row>
    <row r="140" spans="1:9" ht="15.5" x14ac:dyDescent="0.4">
      <c r="A140" s="82" t="s">
        <v>274</v>
      </c>
      <c r="B140" s="76" t="s">
        <v>275</v>
      </c>
      <c r="C140" s="33"/>
      <c r="D140" s="73"/>
      <c r="E140" s="95">
        <v>16</v>
      </c>
      <c r="F140" s="73">
        <v>2</v>
      </c>
      <c r="G140" s="31">
        <f t="shared" si="7"/>
        <v>32</v>
      </c>
      <c r="H140" s="78"/>
      <c r="I140" s="179"/>
    </row>
    <row r="141" spans="1:9" ht="15.5" x14ac:dyDescent="0.4">
      <c r="A141" s="82" t="s">
        <v>276</v>
      </c>
      <c r="B141" s="76" t="s">
        <v>206</v>
      </c>
      <c r="C141" s="33"/>
      <c r="D141" s="73"/>
      <c r="E141" s="73">
        <v>8</v>
      </c>
      <c r="F141" s="73">
        <v>1</v>
      </c>
      <c r="G141" s="31">
        <f t="shared" si="7"/>
        <v>8</v>
      </c>
      <c r="H141" s="78"/>
      <c r="I141" s="179"/>
    </row>
    <row r="142" spans="1:9" ht="15.5" x14ac:dyDescent="0.4">
      <c r="A142" s="82" t="s">
        <v>277</v>
      </c>
      <c r="B142" s="76" t="s">
        <v>208</v>
      </c>
      <c r="C142" s="33"/>
      <c r="D142" s="73">
        <v>1</v>
      </c>
      <c r="E142" s="73">
        <v>20</v>
      </c>
      <c r="F142" s="73">
        <v>1</v>
      </c>
      <c r="G142" s="31">
        <f t="shared" si="7"/>
        <v>20</v>
      </c>
      <c r="H142" s="96" t="s">
        <v>278</v>
      </c>
      <c r="I142" s="179"/>
    </row>
    <row r="143" spans="1:9" ht="15.5" x14ac:dyDescent="0.4">
      <c r="A143" s="82" t="s">
        <v>279</v>
      </c>
      <c r="B143" s="76" t="s">
        <v>170</v>
      </c>
      <c r="C143" s="33"/>
      <c r="D143" s="73"/>
      <c r="E143" s="73">
        <v>18</v>
      </c>
      <c r="F143" s="73">
        <v>1</v>
      </c>
      <c r="G143" s="31">
        <f t="shared" si="7"/>
        <v>18</v>
      </c>
      <c r="H143" s="78"/>
      <c r="I143" s="179"/>
    </row>
    <row r="144" spans="1:9" ht="15.5" x14ac:dyDescent="0.4">
      <c r="A144" s="82" t="s">
        <v>280</v>
      </c>
      <c r="B144" s="76" t="s">
        <v>63</v>
      </c>
      <c r="C144" s="33"/>
      <c r="D144" s="73">
        <v>3</v>
      </c>
      <c r="E144" s="73">
        <v>6</v>
      </c>
      <c r="F144" s="73">
        <v>1</v>
      </c>
      <c r="G144" s="31">
        <f t="shared" si="7"/>
        <v>6</v>
      </c>
      <c r="H144" s="74"/>
      <c r="I144" s="157"/>
    </row>
    <row r="145" spans="1:9" ht="15.5" x14ac:dyDescent="0.4">
      <c r="A145" s="67" t="s">
        <v>196</v>
      </c>
      <c r="B145" s="68"/>
      <c r="C145" s="69"/>
      <c r="D145" s="68"/>
      <c r="E145" s="68"/>
      <c r="F145" s="68"/>
      <c r="G145" s="23">
        <f>SUM(G146:G151)</f>
        <v>81</v>
      </c>
      <c r="H145" s="70"/>
      <c r="I145" s="97"/>
    </row>
    <row r="146" spans="1:9" ht="15.5" x14ac:dyDescent="0.4">
      <c r="A146" s="82" t="s">
        <v>281</v>
      </c>
      <c r="B146" s="76" t="s">
        <v>204</v>
      </c>
      <c r="C146" s="33"/>
      <c r="D146" s="73"/>
      <c r="E146" s="73">
        <v>4</v>
      </c>
      <c r="F146" s="73">
        <v>1</v>
      </c>
      <c r="G146" s="31">
        <f t="shared" ref="G146:G151" si="8">F146*E146</f>
        <v>4</v>
      </c>
      <c r="H146" s="78"/>
      <c r="I146" s="187" t="s">
        <v>19</v>
      </c>
    </row>
    <row r="147" spans="1:9" ht="15.5" x14ac:dyDescent="0.4">
      <c r="A147" s="82" t="s">
        <v>282</v>
      </c>
      <c r="B147" s="76" t="s">
        <v>206</v>
      </c>
      <c r="C147" s="33"/>
      <c r="D147" s="73"/>
      <c r="E147" s="73">
        <v>8</v>
      </c>
      <c r="F147" s="73">
        <v>1</v>
      </c>
      <c r="G147" s="31">
        <f t="shared" si="8"/>
        <v>8</v>
      </c>
      <c r="H147" s="78"/>
      <c r="I147" s="182"/>
    </row>
    <row r="148" spans="1:9" ht="15.5" x14ac:dyDescent="0.4">
      <c r="A148" s="82" t="s">
        <v>283</v>
      </c>
      <c r="B148" s="76" t="s">
        <v>284</v>
      </c>
      <c r="C148" s="33"/>
      <c r="D148" s="73"/>
      <c r="E148" s="73">
        <v>10</v>
      </c>
      <c r="F148" s="73">
        <v>1</v>
      </c>
      <c r="G148" s="31">
        <f t="shared" si="8"/>
        <v>10</v>
      </c>
      <c r="H148" s="78"/>
      <c r="I148" s="182"/>
    </row>
    <row r="149" spans="1:9" ht="37" x14ac:dyDescent="0.4">
      <c r="A149" s="82" t="s">
        <v>285</v>
      </c>
      <c r="B149" s="76" t="s">
        <v>208</v>
      </c>
      <c r="C149" s="33"/>
      <c r="D149" s="73">
        <v>1</v>
      </c>
      <c r="E149" s="73">
        <v>50</v>
      </c>
      <c r="F149" s="73">
        <v>1</v>
      </c>
      <c r="G149" s="31">
        <f t="shared" si="8"/>
        <v>50</v>
      </c>
      <c r="H149" s="78" t="s">
        <v>286</v>
      </c>
      <c r="I149" s="182"/>
    </row>
    <row r="150" spans="1:9" ht="15.5" x14ac:dyDescent="0.4">
      <c r="A150" s="82" t="s">
        <v>287</v>
      </c>
      <c r="B150" s="76" t="s">
        <v>38</v>
      </c>
      <c r="C150" s="33"/>
      <c r="D150" s="73"/>
      <c r="E150" s="73">
        <v>5</v>
      </c>
      <c r="F150" s="73">
        <v>1</v>
      </c>
      <c r="G150" s="31">
        <f t="shared" si="8"/>
        <v>5</v>
      </c>
      <c r="H150" s="78"/>
      <c r="I150" s="182"/>
    </row>
    <row r="151" spans="1:9" ht="15.5" x14ac:dyDescent="0.4">
      <c r="A151" s="82" t="s">
        <v>288</v>
      </c>
      <c r="B151" s="76" t="s">
        <v>289</v>
      </c>
      <c r="C151" s="33"/>
      <c r="D151" s="73"/>
      <c r="E151" s="73">
        <v>4</v>
      </c>
      <c r="F151" s="73">
        <v>1</v>
      </c>
      <c r="G151" s="31">
        <f t="shared" si="8"/>
        <v>4</v>
      </c>
      <c r="H151" s="78"/>
      <c r="I151" s="183"/>
    </row>
    <row r="152" spans="1:9" ht="15.5" x14ac:dyDescent="0.4">
      <c r="A152" s="67" t="s">
        <v>210</v>
      </c>
      <c r="B152" s="68"/>
      <c r="C152" s="69"/>
      <c r="D152" s="68"/>
      <c r="E152" s="68"/>
      <c r="F152" s="68"/>
      <c r="G152" s="23">
        <f>SUM(G153:G160)</f>
        <v>139</v>
      </c>
      <c r="H152" s="70"/>
      <c r="I152" s="70"/>
    </row>
    <row r="153" spans="1:9" ht="15.5" x14ac:dyDescent="0.4">
      <c r="A153" s="82" t="s">
        <v>290</v>
      </c>
      <c r="B153" s="76" t="s">
        <v>271</v>
      </c>
      <c r="C153" s="33"/>
      <c r="D153" s="73">
        <v>5</v>
      </c>
      <c r="E153" s="73">
        <v>12</v>
      </c>
      <c r="F153" s="73">
        <v>1</v>
      </c>
      <c r="G153" s="31">
        <f t="shared" ref="G153:G160" si="9">F153*E153</f>
        <v>12</v>
      </c>
      <c r="H153" s="78"/>
      <c r="I153" s="156" t="s">
        <v>19</v>
      </c>
    </row>
    <row r="154" spans="1:9" ht="15.5" x14ac:dyDescent="0.4">
      <c r="A154" s="82" t="s">
        <v>291</v>
      </c>
      <c r="B154" s="76" t="s">
        <v>292</v>
      </c>
      <c r="C154" s="33"/>
      <c r="D154" s="73">
        <v>1</v>
      </c>
      <c r="E154" s="73">
        <v>9</v>
      </c>
      <c r="F154" s="73">
        <v>1</v>
      </c>
      <c r="G154" s="31">
        <f t="shared" si="9"/>
        <v>9</v>
      </c>
      <c r="H154" s="78" t="s">
        <v>49</v>
      </c>
      <c r="I154" s="179"/>
    </row>
    <row r="155" spans="1:9" ht="15.5" x14ac:dyDescent="0.4">
      <c r="A155" s="82" t="s">
        <v>293</v>
      </c>
      <c r="B155" s="76" t="s">
        <v>294</v>
      </c>
      <c r="C155" s="33"/>
      <c r="D155" s="73">
        <v>1</v>
      </c>
      <c r="E155" s="73">
        <v>9</v>
      </c>
      <c r="F155" s="73">
        <v>1</v>
      </c>
      <c r="G155" s="31">
        <f t="shared" si="9"/>
        <v>9</v>
      </c>
      <c r="H155" s="78" t="s">
        <v>49</v>
      </c>
      <c r="I155" s="179"/>
    </row>
    <row r="156" spans="1:9" ht="15.5" x14ac:dyDescent="0.4">
      <c r="A156" s="82" t="s">
        <v>295</v>
      </c>
      <c r="B156" s="76" t="s">
        <v>88</v>
      </c>
      <c r="C156" s="33"/>
      <c r="D156" s="73">
        <v>1</v>
      </c>
      <c r="E156" s="73">
        <v>9</v>
      </c>
      <c r="F156" s="73">
        <v>2</v>
      </c>
      <c r="G156" s="31">
        <f t="shared" si="9"/>
        <v>18</v>
      </c>
      <c r="H156" s="78" t="s">
        <v>49</v>
      </c>
      <c r="I156" s="179"/>
    </row>
    <row r="157" spans="1:9" ht="15.5" x14ac:dyDescent="0.4">
      <c r="A157" s="82" t="s">
        <v>296</v>
      </c>
      <c r="B157" s="76" t="s">
        <v>297</v>
      </c>
      <c r="C157" s="33"/>
      <c r="D157" s="73">
        <v>8</v>
      </c>
      <c r="E157" s="73">
        <v>38</v>
      </c>
      <c r="F157" s="73">
        <v>1</v>
      </c>
      <c r="G157" s="31">
        <f t="shared" si="9"/>
        <v>38</v>
      </c>
      <c r="H157" s="74"/>
      <c r="I157" s="179"/>
    </row>
    <row r="158" spans="1:9" ht="15.5" x14ac:dyDescent="0.4">
      <c r="A158" s="82" t="s">
        <v>298</v>
      </c>
      <c r="B158" s="76" t="s">
        <v>299</v>
      </c>
      <c r="C158" s="33"/>
      <c r="D158" s="73">
        <v>1</v>
      </c>
      <c r="E158" s="73">
        <v>15</v>
      </c>
      <c r="F158" s="73">
        <v>2</v>
      </c>
      <c r="G158" s="31">
        <f t="shared" si="9"/>
        <v>30</v>
      </c>
      <c r="H158" s="74" t="s">
        <v>300</v>
      </c>
      <c r="I158" s="179"/>
    </row>
    <row r="159" spans="1:9" ht="15.5" x14ac:dyDescent="0.4">
      <c r="A159" s="82" t="s">
        <v>301</v>
      </c>
      <c r="B159" s="76" t="s">
        <v>63</v>
      </c>
      <c r="C159" s="33"/>
      <c r="D159" s="73">
        <v>9</v>
      </c>
      <c r="E159" s="73">
        <v>17</v>
      </c>
      <c r="F159" s="73">
        <v>1</v>
      </c>
      <c r="G159" s="31">
        <f t="shared" si="9"/>
        <v>17</v>
      </c>
      <c r="H159" s="78" t="s">
        <v>302</v>
      </c>
      <c r="I159" s="179"/>
    </row>
    <row r="160" spans="1:9" ht="25" x14ac:dyDescent="0.4">
      <c r="A160" s="82" t="s">
        <v>303</v>
      </c>
      <c r="B160" s="76" t="s">
        <v>66</v>
      </c>
      <c r="C160" s="33"/>
      <c r="D160" s="73">
        <v>1</v>
      </c>
      <c r="E160" s="73">
        <v>3</v>
      </c>
      <c r="F160" s="73">
        <v>2</v>
      </c>
      <c r="G160" s="31">
        <f t="shared" si="9"/>
        <v>6</v>
      </c>
      <c r="H160" s="78" t="s">
        <v>304</v>
      </c>
      <c r="I160" s="157"/>
    </row>
    <row r="161" spans="1:9" ht="15.5" x14ac:dyDescent="0.4">
      <c r="A161" s="67" t="s">
        <v>305</v>
      </c>
      <c r="B161" s="68"/>
      <c r="C161" s="69"/>
      <c r="D161" s="68"/>
      <c r="E161" s="68"/>
      <c r="F161" s="68"/>
      <c r="G161" s="25">
        <f>SUM(G162:G163)</f>
        <v>76</v>
      </c>
      <c r="H161" s="70"/>
      <c r="I161" s="70"/>
    </row>
    <row r="162" spans="1:9" ht="49" x14ac:dyDescent="0.4">
      <c r="A162" s="94" t="s">
        <v>306</v>
      </c>
      <c r="B162" s="72" t="s">
        <v>307</v>
      </c>
      <c r="C162" s="45"/>
      <c r="D162" s="71">
        <v>4</v>
      </c>
      <c r="E162" s="71">
        <v>70</v>
      </c>
      <c r="F162" s="71">
        <v>1</v>
      </c>
      <c r="G162" s="28">
        <f>F162*E162</f>
        <v>70</v>
      </c>
      <c r="H162" s="78" t="s">
        <v>308</v>
      </c>
      <c r="I162" s="156" t="s">
        <v>19</v>
      </c>
    </row>
    <row r="163" spans="1:9" ht="15.5" x14ac:dyDescent="0.4">
      <c r="A163" s="94" t="s">
        <v>309</v>
      </c>
      <c r="B163" s="72" t="s">
        <v>310</v>
      </c>
      <c r="C163" s="45"/>
      <c r="D163" s="71"/>
      <c r="E163" s="71">
        <v>6</v>
      </c>
      <c r="F163" s="71">
        <v>1</v>
      </c>
      <c r="G163" s="28">
        <f>F163*E163</f>
        <v>6</v>
      </c>
      <c r="H163" s="74" t="s">
        <v>311</v>
      </c>
      <c r="I163" s="157"/>
    </row>
    <row r="164" spans="1:9" ht="5.65" customHeight="1" x14ac:dyDescent="0.4">
      <c r="A164" s="64"/>
      <c r="B164" s="64"/>
      <c r="C164" s="64"/>
      <c r="D164" s="64"/>
      <c r="E164" s="64"/>
      <c r="F164" s="64"/>
      <c r="G164" s="1"/>
      <c r="H164" s="65"/>
      <c r="I164" s="65"/>
    </row>
    <row r="165" spans="1:9" ht="17" x14ac:dyDescent="0.45">
      <c r="A165" s="98" t="s">
        <v>312</v>
      </c>
      <c r="B165" s="99"/>
      <c r="C165" s="66"/>
      <c r="D165" s="99"/>
      <c r="E165" s="99"/>
      <c r="F165" s="99"/>
      <c r="G165" s="46">
        <f>G166+G170+G183</f>
        <v>305.5</v>
      </c>
      <c r="H165" s="100"/>
      <c r="I165" s="101"/>
    </row>
    <row r="166" spans="1:9" ht="15.5" x14ac:dyDescent="0.4">
      <c r="A166" s="67" t="s">
        <v>313</v>
      </c>
      <c r="B166" s="68"/>
      <c r="C166" s="69"/>
      <c r="D166" s="68"/>
      <c r="E166" s="68"/>
      <c r="F166" s="68"/>
      <c r="G166" s="23">
        <f>SUM(G167:G169)</f>
        <v>19.5</v>
      </c>
      <c r="H166" s="70"/>
      <c r="I166" s="70"/>
    </row>
    <row r="167" spans="1:9" ht="15.5" x14ac:dyDescent="0.4">
      <c r="A167" s="82" t="s">
        <v>314</v>
      </c>
      <c r="B167" s="76" t="s">
        <v>315</v>
      </c>
      <c r="C167" s="33"/>
      <c r="D167" s="73">
        <v>3</v>
      </c>
      <c r="E167" s="73">
        <v>4.5</v>
      </c>
      <c r="F167" s="73">
        <v>1</v>
      </c>
      <c r="G167" s="31">
        <f>F167*E167</f>
        <v>4.5</v>
      </c>
      <c r="H167" s="78"/>
      <c r="I167" s="175" t="s">
        <v>316</v>
      </c>
    </row>
    <row r="168" spans="1:9" ht="15.5" x14ac:dyDescent="0.4">
      <c r="A168" s="82" t="s">
        <v>317</v>
      </c>
      <c r="B168" s="76" t="s">
        <v>318</v>
      </c>
      <c r="C168" s="33"/>
      <c r="D168" s="73">
        <v>1</v>
      </c>
      <c r="E168" s="73">
        <v>5</v>
      </c>
      <c r="F168" s="73">
        <v>1</v>
      </c>
      <c r="G168" s="31">
        <f>F168*E168</f>
        <v>5</v>
      </c>
      <c r="H168" s="74" t="s">
        <v>195</v>
      </c>
      <c r="I168" s="176"/>
    </row>
    <row r="169" spans="1:9" ht="15.5" x14ac:dyDescent="0.4">
      <c r="A169" s="82" t="s">
        <v>319</v>
      </c>
      <c r="B169" s="76" t="s">
        <v>320</v>
      </c>
      <c r="C169" s="33"/>
      <c r="D169" s="73">
        <v>5</v>
      </c>
      <c r="E169" s="73">
        <v>10</v>
      </c>
      <c r="F169" s="73">
        <v>1</v>
      </c>
      <c r="G169" s="31">
        <f>F169*E169</f>
        <v>10</v>
      </c>
      <c r="H169" s="78"/>
      <c r="I169" s="177"/>
    </row>
    <row r="170" spans="1:9" ht="15.5" x14ac:dyDescent="0.4">
      <c r="A170" s="67" t="s">
        <v>321</v>
      </c>
      <c r="B170" s="68"/>
      <c r="C170" s="69"/>
      <c r="D170" s="68"/>
      <c r="E170" s="68"/>
      <c r="F170" s="68"/>
      <c r="G170" s="23">
        <f>SUM(G171:G182)</f>
        <v>248</v>
      </c>
      <c r="H170" s="70"/>
      <c r="I170" s="70"/>
    </row>
    <row r="171" spans="1:9" ht="15.5" x14ac:dyDescent="0.4">
      <c r="A171" s="82" t="s">
        <v>322</v>
      </c>
      <c r="B171" s="76" t="s">
        <v>323</v>
      </c>
      <c r="C171" s="33"/>
      <c r="D171" s="73">
        <v>1</v>
      </c>
      <c r="E171" s="73">
        <v>24</v>
      </c>
      <c r="F171" s="73">
        <v>6</v>
      </c>
      <c r="G171" s="31">
        <f t="shared" ref="G171:G182" si="10">F171*E171</f>
        <v>144</v>
      </c>
      <c r="H171" s="74"/>
      <c r="I171" s="172" t="s">
        <v>316</v>
      </c>
    </row>
    <row r="172" spans="1:9" ht="15.5" x14ac:dyDescent="0.4">
      <c r="A172" s="82" t="s">
        <v>324</v>
      </c>
      <c r="B172" s="76" t="s">
        <v>170</v>
      </c>
      <c r="C172" s="33"/>
      <c r="D172" s="73">
        <v>6</v>
      </c>
      <c r="E172" s="73">
        <v>20</v>
      </c>
      <c r="F172" s="73">
        <v>1</v>
      </c>
      <c r="G172" s="31">
        <f t="shared" si="10"/>
        <v>20</v>
      </c>
      <c r="H172" s="78"/>
      <c r="I172" s="173"/>
    </row>
    <row r="173" spans="1:9" ht="15.5" x14ac:dyDescent="0.4">
      <c r="A173" s="82" t="s">
        <v>325</v>
      </c>
      <c r="B173" s="76" t="s">
        <v>326</v>
      </c>
      <c r="C173" s="33"/>
      <c r="D173" s="73">
        <v>6</v>
      </c>
      <c r="E173" s="73">
        <v>20</v>
      </c>
      <c r="F173" s="73">
        <v>1</v>
      </c>
      <c r="G173" s="31">
        <f t="shared" si="10"/>
        <v>20</v>
      </c>
      <c r="H173" s="78" t="s">
        <v>327</v>
      </c>
      <c r="I173" s="173"/>
    </row>
    <row r="174" spans="1:9" ht="15.5" x14ac:dyDescent="0.4">
      <c r="A174" s="82" t="s">
        <v>328</v>
      </c>
      <c r="B174" s="76" t="s">
        <v>66</v>
      </c>
      <c r="C174" s="33"/>
      <c r="D174" s="73">
        <v>1</v>
      </c>
      <c r="E174" s="73">
        <v>3</v>
      </c>
      <c r="F174" s="73">
        <v>1</v>
      </c>
      <c r="G174" s="31">
        <f>F174*E174</f>
        <v>3</v>
      </c>
      <c r="H174" s="74"/>
      <c r="I174" s="173"/>
    </row>
    <row r="175" spans="1:9" ht="37" x14ac:dyDescent="0.4">
      <c r="A175" s="82" t="s">
        <v>329</v>
      </c>
      <c r="B175" s="76" t="s">
        <v>330</v>
      </c>
      <c r="C175" s="33"/>
      <c r="D175" s="73"/>
      <c r="E175" s="73">
        <v>10</v>
      </c>
      <c r="F175" s="73">
        <v>1</v>
      </c>
      <c r="G175" s="31">
        <f t="shared" si="10"/>
        <v>10</v>
      </c>
      <c r="H175" s="78" t="s">
        <v>331</v>
      </c>
      <c r="I175" s="173"/>
    </row>
    <row r="176" spans="1:9" ht="15.5" x14ac:dyDescent="0.4">
      <c r="A176" s="82" t="s">
        <v>332</v>
      </c>
      <c r="B176" s="76" t="s">
        <v>333</v>
      </c>
      <c r="C176" s="34"/>
      <c r="D176" s="76"/>
      <c r="E176" s="76">
        <v>10</v>
      </c>
      <c r="F176" s="76">
        <v>1</v>
      </c>
      <c r="G176" s="47">
        <f t="shared" si="10"/>
        <v>10</v>
      </c>
      <c r="H176" s="78"/>
      <c r="I176" s="173"/>
    </row>
    <row r="177" spans="1:9" ht="15.5" x14ac:dyDescent="0.4">
      <c r="A177" s="82" t="s">
        <v>334</v>
      </c>
      <c r="B177" s="76" t="s">
        <v>335</v>
      </c>
      <c r="C177" s="33"/>
      <c r="D177" s="73"/>
      <c r="E177" s="73">
        <v>10</v>
      </c>
      <c r="F177" s="73">
        <v>1</v>
      </c>
      <c r="G177" s="31">
        <f t="shared" si="10"/>
        <v>10</v>
      </c>
      <c r="H177" s="74"/>
      <c r="I177" s="173"/>
    </row>
    <row r="178" spans="1:9" ht="15.5" x14ac:dyDescent="0.4">
      <c r="A178" s="82" t="s">
        <v>336</v>
      </c>
      <c r="B178" s="76" t="s">
        <v>284</v>
      </c>
      <c r="C178" s="33"/>
      <c r="D178" s="73"/>
      <c r="E178" s="73">
        <v>10</v>
      </c>
      <c r="F178" s="73">
        <v>1</v>
      </c>
      <c r="G178" s="31">
        <f t="shared" si="10"/>
        <v>10</v>
      </c>
      <c r="H178" s="78"/>
      <c r="I178" s="173"/>
    </row>
    <row r="179" spans="1:9" ht="15.5" x14ac:dyDescent="0.4">
      <c r="A179" s="82" t="s">
        <v>337</v>
      </c>
      <c r="B179" s="76" t="s">
        <v>204</v>
      </c>
      <c r="C179" s="33"/>
      <c r="D179" s="73"/>
      <c r="E179" s="73">
        <v>4</v>
      </c>
      <c r="F179" s="73">
        <v>1</v>
      </c>
      <c r="G179" s="31">
        <f t="shared" si="10"/>
        <v>4</v>
      </c>
      <c r="H179" s="78"/>
      <c r="I179" s="173"/>
    </row>
    <row r="180" spans="1:9" ht="15.5" x14ac:dyDescent="0.4">
      <c r="A180" s="82" t="s">
        <v>338</v>
      </c>
      <c r="B180" s="76" t="s">
        <v>206</v>
      </c>
      <c r="C180" s="33"/>
      <c r="D180" s="73"/>
      <c r="E180" s="73">
        <v>8</v>
      </c>
      <c r="F180" s="73">
        <v>1</v>
      </c>
      <c r="G180" s="31">
        <f t="shared" si="10"/>
        <v>8</v>
      </c>
      <c r="H180" s="78"/>
      <c r="I180" s="173"/>
    </row>
    <row r="181" spans="1:9" ht="15.5" x14ac:dyDescent="0.4">
      <c r="A181" s="82" t="s">
        <v>339</v>
      </c>
      <c r="B181" s="76" t="s">
        <v>289</v>
      </c>
      <c r="C181" s="33"/>
      <c r="D181" s="73"/>
      <c r="E181" s="73">
        <v>4</v>
      </c>
      <c r="F181" s="73">
        <v>1</v>
      </c>
      <c r="G181" s="31">
        <f t="shared" si="10"/>
        <v>4</v>
      </c>
      <c r="H181" s="78"/>
      <c r="I181" s="173"/>
    </row>
    <row r="182" spans="1:9" ht="15.5" x14ac:dyDescent="0.4">
      <c r="A182" s="82" t="s">
        <v>340</v>
      </c>
      <c r="B182" s="76" t="s">
        <v>38</v>
      </c>
      <c r="C182" s="33"/>
      <c r="D182" s="73"/>
      <c r="E182" s="73">
        <v>5</v>
      </c>
      <c r="F182" s="73">
        <v>1</v>
      </c>
      <c r="G182" s="31">
        <f t="shared" si="10"/>
        <v>5</v>
      </c>
      <c r="H182" s="78"/>
      <c r="I182" s="174"/>
    </row>
    <row r="183" spans="1:9" ht="15.5" x14ac:dyDescent="0.4">
      <c r="A183" s="67" t="s">
        <v>210</v>
      </c>
      <c r="B183" s="68"/>
      <c r="C183" s="69"/>
      <c r="D183" s="68"/>
      <c r="E183" s="68"/>
      <c r="F183" s="68"/>
      <c r="G183" s="23">
        <f>SUM(G184:G186)</f>
        <v>38</v>
      </c>
      <c r="H183" s="70"/>
      <c r="I183" s="70"/>
    </row>
    <row r="184" spans="1:9" ht="15.5" x14ac:dyDescent="0.4">
      <c r="A184" s="82" t="s">
        <v>341</v>
      </c>
      <c r="B184" s="76" t="s">
        <v>292</v>
      </c>
      <c r="C184" s="33"/>
      <c r="D184" s="73">
        <v>1</v>
      </c>
      <c r="E184" s="73">
        <v>9</v>
      </c>
      <c r="F184" s="73">
        <v>1</v>
      </c>
      <c r="G184" s="31">
        <f>F184*E184</f>
        <v>9</v>
      </c>
      <c r="H184" s="78" t="s">
        <v>49</v>
      </c>
      <c r="I184" s="184" t="s">
        <v>316</v>
      </c>
    </row>
    <row r="185" spans="1:9" ht="15.5" x14ac:dyDescent="0.4">
      <c r="A185" s="82" t="s">
        <v>342</v>
      </c>
      <c r="B185" s="76" t="s">
        <v>343</v>
      </c>
      <c r="C185" s="33"/>
      <c r="D185" s="73">
        <v>2</v>
      </c>
      <c r="E185" s="73">
        <v>14</v>
      </c>
      <c r="F185" s="73">
        <v>1</v>
      </c>
      <c r="G185" s="31">
        <f>F185*E185</f>
        <v>14</v>
      </c>
      <c r="H185" s="78" t="s">
        <v>78</v>
      </c>
      <c r="I185" s="173"/>
    </row>
    <row r="186" spans="1:9" ht="15.5" x14ac:dyDescent="0.4">
      <c r="A186" s="82" t="s">
        <v>344</v>
      </c>
      <c r="B186" s="76" t="s">
        <v>299</v>
      </c>
      <c r="C186" s="33"/>
      <c r="D186" s="73">
        <v>1</v>
      </c>
      <c r="E186" s="73">
        <v>15</v>
      </c>
      <c r="F186" s="73">
        <v>1</v>
      </c>
      <c r="G186" s="31">
        <f>F186*E186</f>
        <v>15</v>
      </c>
      <c r="H186" s="74" t="s">
        <v>300</v>
      </c>
      <c r="I186" s="173"/>
    </row>
    <row r="187" spans="1:9" ht="4.9000000000000004" customHeight="1" x14ac:dyDescent="0.4">
      <c r="A187" s="64"/>
      <c r="B187" s="64"/>
      <c r="C187" s="64"/>
      <c r="D187" s="64"/>
      <c r="E187" s="64"/>
      <c r="F187" s="64"/>
      <c r="G187" s="1"/>
      <c r="H187" s="65"/>
      <c r="I187" s="65"/>
    </row>
    <row r="188" spans="1:9" ht="17" x14ac:dyDescent="0.45">
      <c r="A188" s="102" t="s">
        <v>345</v>
      </c>
      <c r="B188" s="103"/>
      <c r="C188" s="66"/>
      <c r="D188" s="103"/>
      <c r="E188" s="103"/>
      <c r="F188" s="103"/>
      <c r="G188" s="48">
        <f>G189+G194+G197+G201+G206+G216</f>
        <v>844</v>
      </c>
      <c r="H188" s="104"/>
      <c r="I188" s="105"/>
    </row>
    <row r="189" spans="1:9" ht="15.5" x14ac:dyDescent="0.4">
      <c r="A189" s="67" t="s">
        <v>346</v>
      </c>
      <c r="B189" s="68"/>
      <c r="C189" s="69"/>
      <c r="D189" s="68"/>
      <c r="E189" s="68"/>
      <c r="F189" s="68"/>
      <c r="G189" s="23">
        <f>SUM(G190:G193)</f>
        <v>67</v>
      </c>
      <c r="H189" s="70"/>
      <c r="I189" s="70"/>
    </row>
    <row r="190" spans="1:9" ht="15.5" x14ac:dyDescent="0.4">
      <c r="A190" s="82" t="s">
        <v>347</v>
      </c>
      <c r="B190" s="76" t="s">
        <v>30</v>
      </c>
      <c r="C190" s="33"/>
      <c r="D190" s="73">
        <v>10</v>
      </c>
      <c r="E190" s="73">
        <v>15</v>
      </c>
      <c r="F190" s="73">
        <v>1</v>
      </c>
      <c r="G190" s="31">
        <f>F190*E190</f>
        <v>15</v>
      </c>
      <c r="H190" s="78"/>
      <c r="I190" s="181" t="s">
        <v>19</v>
      </c>
    </row>
    <row r="191" spans="1:9" ht="15.5" x14ac:dyDescent="0.4">
      <c r="A191" s="82" t="s">
        <v>348</v>
      </c>
      <c r="B191" s="76" t="s">
        <v>318</v>
      </c>
      <c r="C191" s="33"/>
      <c r="D191" s="73">
        <v>1</v>
      </c>
      <c r="E191" s="73">
        <v>5</v>
      </c>
      <c r="F191" s="73">
        <v>2</v>
      </c>
      <c r="G191" s="31">
        <f>F191*E191</f>
        <v>10</v>
      </c>
      <c r="H191" s="74" t="s">
        <v>195</v>
      </c>
      <c r="I191" s="182"/>
    </row>
    <row r="192" spans="1:9" ht="25" x14ac:dyDescent="0.4">
      <c r="A192" s="82" t="s">
        <v>349</v>
      </c>
      <c r="B192" s="76" t="s">
        <v>350</v>
      </c>
      <c r="C192" s="33"/>
      <c r="D192" s="73">
        <v>5</v>
      </c>
      <c r="E192" s="73">
        <v>12</v>
      </c>
      <c r="F192" s="73">
        <v>1</v>
      </c>
      <c r="G192" s="31">
        <f>F192*E192</f>
        <v>12</v>
      </c>
      <c r="H192" s="78" t="s">
        <v>351</v>
      </c>
      <c r="I192" s="182"/>
    </row>
    <row r="193" spans="1:9" ht="15.5" x14ac:dyDescent="0.4">
      <c r="A193" s="82" t="s">
        <v>352</v>
      </c>
      <c r="B193" s="76" t="s">
        <v>213</v>
      </c>
      <c r="C193" s="33"/>
      <c r="D193" s="73">
        <v>15</v>
      </c>
      <c r="E193" s="73">
        <v>30</v>
      </c>
      <c r="F193" s="73">
        <v>1</v>
      </c>
      <c r="G193" s="31">
        <f>F193*E193</f>
        <v>30</v>
      </c>
      <c r="H193" s="74"/>
      <c r="I193" s="183"/>
    </row>
    <row r="194" spans="1:9" ht="15.5" x14ac:dyDescent="0.4">
      <c r="A194" s="67" t="s">
        <v>15</v>
      </c>
      <c r="B194" s="68"/>
      <c r="C194" s="69"/>
      <c r="D194" s="68"/>
      <c r="E194" s="68"/>
      <c r="F194" s="68"/>
      <c r="G194" s="23">
        <f>SUM(G195:G196)</f>
        <v>23</v>
      </c>
      <c r="H194" s="70"/>
      <c r="I194" s="106"/>
    </row>
    <row r="195" spans="1:9" ht="15.5" x14ac:dyDescent="0.4">
      <c r="A195" s="82" t="s">
        <v>353</v>
      </c>
      <c r="B195" s="76" t="s">
        <v>85</v>
      </c>
      <c r="C195" s="33"/>
      <c r="D195" s="73">
        <v>2</v>
      </c>
      <c r="E195" s="73">
        <v>14</v>
      </c>
      <c r="F195" s="73">
        <v>1</v>
      </c>
      <c r="G195" s="31">
        <f>F195*E195</f>
        <v>14</v>
      </c>
      <c r="H195" s="78"/>
      <c r="I195" s="185" t="s">
        <v>19</v>
      </c>
    </row>
    <row r="196" spans="1:9" ht="15.5" x14ac:dyDescent="0.4">
      <c r="A196" s="82" t="s">
        <v>354</v>
      </c>
      <c r="B196" s="76" t="s">
        <v>294</v>
      </c>
      <c r="C196" s="33"/>
      <c r="D196" s="73">
        <v>1</v>
      </c>
      <c r="E196" s="73">
        <v>9</v>
      </c>
      <c r="F196" s="73">
        <v>1</v>
      </c>
      <c r="G196" s="31">
        <f>F196*E196</f>
        <v>9</v>
      </c>
      <c r="H196" s="74"/>
      <c r="I196" s="180"/>
    </row>
    <row r="197" spans="1:9" ht="15.5" x14ac:dyDescent="0.4">
      <c r="A197" s="67" t="s">
        <v>321</v>
      </c>
      <c r="B197" s="68"/>
      <c r="C197" s="69"/>
      <c r="D197" s="68"/>
      <c r="E197" s="68"/>
      <c r="F197" s="68"/>
      <c r="G197" s="23">
        <f>SUM(G198:G200)</f>
        <v>62</v>
      </c>
      <c r="H197" s="70"/>
      <c r="I197" s="70"/>
    </row>
    <row r="198" spans="1:9" ht="15.5" x14ac:dyDescent="0.4">
      <c r="A198" s="82" t="s">
        <v>355</v>
      </c>
      <c r="B198" s="76" t="s">
        <v>170</v>
      </c>
      <c r="C198" s="33"/>
      <c r="D198" s="73">
        <v>1</v>
      </c>
      <c r="E198" s="73">
        <v>20</v>
      </c>
      <c r="F198" s="73">
        <v>1</v>
      </c>
      <c r="G198" s="31">
        <f>F198*E198</f>
        <v>20</v>
      </c>
      <c r="H198" s="74" t="s">
        <v>356</v>
      </c>
      <c r="I198" s="169" t="s">
        <v>19</v>
      </c>
    </row>
    <row r="199" spans="1:9" ht="15.5" x14ac:dyDescent="0.4">
      <c r="A199" s="82" t="s">
        <v>357</v>
      </c>
      <c r="B199" s="76" t="s">
        <v>358</v>
      </c>
      <c r="C199" s="33"/>
      <c r="D199" s="73">
        <v>3</v>
      </c>
      <c r="E199" s="73">
        <v>12</v>
      </c>
      <c r="F199" s="73">
        <v>2</v>
      </c>
      <c r="G199" s="31">
        <f>F199*E199</f>
        <v>24</v>
      </c>
      <c r="H199" s="74"/>
      <c r="I199" s="170"/>
    </row>
    <row r="200" spans="1:9" ht="15.5" x14ac:dyDescent="0.4">
      <c r="A200" s="82" t="s">
        <v>359</v>
      </c>
      <c r="B200" s="76" t="s">
        <v>360</v>
      </c>
      <c r="C200" s="33"/>
      <c r="D200" s="73">
        <v>3</v>
      </c>
      <c r="E200" s="73">
        <v>18</v>
      </c>
      <c r="F200" s="73">
        <v>1</v>
      </c>
      <c r="G200" s="31">
        <f>F200*E200</f>
        <v>18</v>
      </c>
      <c r="H200" s="78" t="s">
        <v>361</v>
      </c>
      <c r="I200" s="171"/>
    </row>
    <row r="201" spans="1:9" ht="15.5" x14ac:dyDescent="0.4">
      <c r="A201" s="67" t="s">
        <v>362</v>
      </c>
      <c r="B201" s="68"/>
      <c r="C201" s="69"/>
      <c r="D201" s="68"/>
      <c r="E201" s="68"/>
      <c r="F201" s="68"/>
      <c r="G201" s="23">
        <f>SUM(G202:G205)</f>
        <v>536</v>
      </c>
      <c r="H201" s="70"/>
      <c r="I201" s="97"/>
    </row>
    <row r="202" spans="1:9" ht="15.5" x14ac:dyDescent="0.4">
      <c r="A202" s="82" t="s">
        <v>363</v>
      </c>
      <c r="B202" s="76" t="s">
        <v>323</v>
      </c>
      <c r="C202" s="33"/>
      <c r="D202" s="73">
        <v>1</v>
      </c>
      <c r="E202" s="95">
        <v>18</v>
      </c>
      <c r="F202" s="95">
        <v>21</v>
      </c>
      <c r="G202" s="31">
        <f>F202*E202</f>
        <v>378</v>
      </c>
      <c r="H202" s="74"/>
      <c r="I202" s="167" t="s">
        <v>19</v>
      </c>
    </row>
    <row r="203" spans="1:9" ht="15.5" x14ac:dyDescent="0.4">
      <c r="A203" s="82" t="s">
        <v>364</v>
      </c>
      <c r="B203" s="107" t="s">
        <v>365</v>
      </c>
      <c r="C203" s="33"/>
      <c r="D203" s="73">
        <v>1</v>
      </c>
      <c r="E203" s="95">
        <v>22</v>
      </c>
      <c r="F203" s="95">
        <v>4</v>
      </c>
      <c r="G203" s="31">
        <f>F203*E203</f>
        <v>88</v>
      </c>
      <c r="H203" s="74"/>
      <c r="I203" s="167"/>
    </row>
    <row r="204" spans="1:9" ht="15.5" x14ac:dyDescent="0.4">
      <c r="A204" s="82" t="s">
        <v>366</v>
      </c>
      <c r="B204" s="76" t="s">
        <v>367</v>
      </c>
      <c r="C204" s="33"/>
      <c r="D204" s="73">
        <v>2</v>
      </c>
      <c r="E204" s="95">
        <v>24</v>
      </c>
      <c r="F204" s="73">
        <v>2</v>
      </c>
      <c r="G204" s="31">
        <f>F204*E204</f>
        <v>48</v>
      </c>
      <c r="H204" s="74" t="s">
        <v>368</v>
      </c>
      <c r="I204" s="167"/>
    </row>
    <row r="205" spans="1:9" ht="15.5" x14ac:dyDescent="0.4">
      <c r="A205" s="82" t="s">
        <v>369</v>
      </c>
      <c r="B205" s="76" t="s">
        <v>370</v>
      </c>
      <c r="C205" s="33"/>
      <c r="D205" s="73">
        <v>1</v>
      </c>
      <c r="E205" s="95">
        <v>22</v>
      </c>
      <c r="F205" s="73">
        <v>1</v>
      </c>
      <c r="G205" s="31">
        <f>F205*E205</f>
        <v>22</v>
      </c>
      <c r="H205" s="74" t="s">
        <v>371</v>
      </c>
      <c r="I205" s="168"/>
    </row>
    <row r="206" spans="1:9" ht="15.5" x14ac:dyDescent="0.4">
      <c r="A206" s="67" t="s">
        <v>196</v>
      </c>
      <c r="B206" s="68"/>
      <c r="C206" s="69"/>
      <c r="D206" s="68"/>
      <c r="E206" s="68"/>
      <c r="F206" s="68"/>
      <c r="G206" s="23">
        <f>SUM(G207:G215)</f>
        <v>94</v>
      </c>
      <c r="H206" s="70"/>
      <c r="I206" s="70"/>
    </row>
    <row r="207" spans="1:9" ht="15.5" x14ac:dyDescent="0.4">
      <c r="A207" s="82" t="s">
        <v>372</v>
      </c>
      <c r="B207" s="76" t="s">
        <v>373</v>
      </c>
      <c r="C207" s="33"/>
      <c r="D207" s="73"/>
      <c r="E207" s="73">
        <v>15</v>
      </c>
      <c r="F207" s="73">
        <v>1</v>
      </c>
      <c r="G207" s="31">
        <f t="shared" ref="G207:G215" si="11">F207*E207</f>
        <v>15</v>
      </c>
      <c r="H207" s="78"/>
      <c r="I207" s="156" t="s">
        <v>19</v>
      </c>
    </row>
    <row r="208" spans="1:9" ht="15.5" x14ac:dyDescent="0.4">
      <c r="A208" s="82" t="s">
        <v>374</v>
      </c>
      <c r="B208" s="76" t="s">
        <v>375</v>
      </c>
      <c r="C208" s="33"/>
      <c r="D208" s="73"/>
      <c r="E208" s="73">
        <v>12</v>
      </c>
      <c r="F208" s="73">
        <v>1</v>
      </c>
      <c r="G208" s="31">
        <f t="shared" si="11"/>
        <v>12</v>
      </c>
      <c r="H208" s="74"/>
      <c r="I208" s="179"/>
    </row>
    <row r="209" spans="1:9" ht="15.5" x14ac:dyDescent="0.4">
      <c r="A209" s="82" t="s">
        <v>376</v>
      </c>
      <c r="B209" s="76" t="s">
        <v>335</v>
      </c>
      <c r="C209" s="33"/>
      <c r="D209" s="73"/>
      <c r="E209" s="73">
        <v>15</v>
      </c>
      <c r="F209" s="73">
        <v>1</v>
      </c>
      <c r="G209" s="31">
        <f t="shared" si="11"/>
        <v>15</v>
      </c>
      <c r="H209" s="74"/>
      <c r="I209" s="179"/>
    </row>
    <row r="210" spans="1:9" ht="15.5" x14ac:dyDescent="0.4">
      <c r="A210" s="82" t="s">
        <v>377</v>
      </c>
      <c r="B210" s="76" t="s">
        <v>378</v>
      </c>
      <c r="C210" s="33"/>
      <c r="D210" s="73"/>
      <c r="E210" s="73">
        <v>10</v>
      </c>
      <c r="F210" s="73">
        <v>1</v>
      </c>
      <c r="G210" s="31">
        <f t="shared" si="11"/>
        <v>10</v>
      </c>
      <c r="H210" s="74"/>
      <c r="I210" s="179"/>
    </row>
    <row r="211" spans="1:9" ht="15.5" x14ac:dyDescent="0.4">
      <c r="A211" s="82" t="s">
        <v>379</v>
      </c>
      <c r="B211" s="76" t="s">
        <v>284</v>
      </c>
      <c r="C211" s="33"/>
      <c r="D211" s="73"/>
      <c r="E211" s="73">
        <v>17</v>
      </c>
      <c r="F211" s="73">
        <v>1</v>
      </c>
      <c r="G211" s="31">
        <f t="shared" si="11"/>
        <v>17</v>
      </c>
      <c r="H211" s="78"/>
      <c r="I211" s="179"/>
    </row>
    <row r="212" spans="1:9" ht="15.5" x14ac:dyDescent="0.4">
      <c r="A212" s="82" t="s">
        <v>380</v>
      </c>
      <c r="B212" s="76" t="s">
        <v>204</v>
      </c>
      <c r="C212" s="33"/>
      <c r="D212" s="73"/>
      <c r="E212" s="73">
        <v>4</v>
      </c>
      <c r="F212" s="73">
        <v>1</v>
      </c>
      <c r="G212" s="31">
        <f t="shared" si="11"/>
        <v>4</v>
      </c>
      <c r="H212" s="78"/>
      <c r="I212" s="179"/>
    </row>
    <row r="213" spans="1:9" ht="15.5" x14ac:dyDescent="0.4">
      <c r="A213" s="82" t="s">
        <v>381</v>
      </c>
      <c r="B213" s="76" t="s">
        <v>206</v>
      </c>
      <c r="C213" s="33"/>
      <c r="D213" s="73"/>
      <c r="E213" s="73">
        <v>10</v>
      </c>
      <c r="F213" s="73">
        <v>1</v>
      </c>
      <c r="G213" s="31">
        <f t="shared" si="11"/>
        <v>10</v>
      </c>
      <c r="H213" s="78"/>
      <c r="I213" s="179"/>
    </row>
    <row r="214" spans="1:9" ht="15.5" x14ac:dyDescent="0.4">
      <c r="A214" s="82" t="s">
        <v>382</v>
      </c>
      <c r="B214" s="76" t="s">
        <v>289</v>
      </c>
      <c r="C214" s="33"/>
      <c r="D214" s="73"/>
      <c r="E214" s="73">
        <v>6</v>
      </c>
      <c r="F214" s="73">
        <v>1</v>
      </c>
      <c r="G214" s="31">
        <f t="shared" si="11"/>
        <v>6</v>
      </c>
      <c r="H214" s="78"/>
      <c r="I214" s="179"/>
    </row>
    <row r="215" spans="1:9" ht="15.5" x14ac:dyDescent="0.4">
      <c r="A215" s="82" t="s">
        <v>383</v>
      </c>
      <c r="B215" s="76" t="s">
        <v>38</v>
      </c>
      <c r="C215" s="33"/>
      <c r="D215" s="73"/>
      <c r="E215" s="73">
        <v>5</v>
      </c>
      <c r="F215" s="73">
        <v>1</v>
      </c>
      <c r="G215" s="31">
        <f t="shared" si="11"/>
        <v>5</v>
      </c>
      <c r="H215" s="78"/>
      <c r="I215" s="157"/>
    </row>
    <row r="216" spans="1:9" ht="15.5" x14ac:dyDescent="0.4">
      <c r="A216" s="67" t="s">
        <v>210</v>
      </c>
      <c r="B216" s="68"/>
      <c r="C216" s="69"/>
      <c r="D216" s="68"/>
      <c r="E216" s="68"/>
      <c r="F216" s="68"/>
      <c r="G216" s="23">
        <f>SUM(G217:G219)</f>
        <v>62</v>
      </c>
      <c r="H216" s="70"/>
      <c r="I216" s="70"/>
    </row>
    <row r="217" spans="1:9" ht="15.5" x14ac:dyDescent="0.4">
      <c r="A217" s="82" t="s">
        <v>384</v>
      </c>
      <c r="B217" s="76" t="s">
        <v>88</v>
      </c>
      <c r="C217" s="33"/>
      <c r="D217" s="73">
        <v>1</v>
      </c>
      <c r="E217" s="73">
        <v>9</v>
      </c>
      <c r="F217" s="73">
        <v>4</v>
      </c>
      <c r="G217" s="31">
        <f>F217*E217</f>
        <v>36</v>
      </c>
      <c r="H217" s="74"/>
      <c r="I217" s="169" t="s">
        <v>19</v>
      </c>
    </row>
    <row r="218" spans="1:9" ht="15.5" x14ac:dyDescent="0.4">
      <c r="A218" s="82" t="s">
        <v>385</v>
      </c>
      <c r="B218" s="76" t="s">
        <v>66</v>
      </c>
      <c r="C218" s="33"/>
      <c r="D218" s="73">
        <v>1</v>
      </c>
      <c r="E218" s="73">
        <v>3</v>
      </c>
      <c r="F218" s="73">
        <v>2</v>
      </c>
      <c r="G218" s="31">
        <f>F218*E218</f>
        <v>6</v>
      </c>
      <c r="H218" s="74"/>
      <c r="I218" s="170"/>
    </row>
    <row r="219" spans="1:9" ht="15.5" x14ac:dyDescent="0.4">
      <c r="A219" s="82" t="s">
        <v>386</v>
      </c>
      <c r="B219" s="76" t="s">
        <v>63</v>
      </c>
      <c r="C219" s="33"/>
      <c r="D219" s="73">
        <v>10</v>
      </c>
      <c r="E219" s="73">
        <v>20</v>
      </c>
      <c r="F219" s="73">
        <v>1</v>
      </c>
      <c r="G219" s="31">
        <f>F219*E219</f>
        <v>20</v>
      </c>
      <c r="H219" s="74"/>
      <c r="I219" s="171"/>
    </row>
    <row r="220" spans="1:9" ht="5.65" customHeight="1" x14ac:dyDescent="0.4">
      <c r="A220" s="64"/>
      <c r="B220" s="64"/>
      <c r="C220" s="64"/>
      <c r="D220" s="64"/>
      <c r="E220" s="64"/>
      <c r="F220" s="64"/>
      <c r="G220" s="1"/>
      <c r="H220" s="65"/>
      <c r="I220" s="65"/>
    </row>
    <row r="221" spans="1:9" ht="17" x14ac:dyDescent="0.45">
      <c r="A221" s="102" t="s">
        <v>387</v>
      </c>
      <c r="B221" s="103"/>
      <c r="C221" s="66"/>
      <c r="D221" s="103"/>
      <c r="E221" s="103"/>
      <c r="F221" s="103"/>
      <c r="G221" s="48">
        <f>G222+G225+G229+G234+G244</f>
        <v>777</v>
      </c>
      <c r="H221" s="104"/>
      <c r="I221" s="105"/>
    </row>
    <row r="222" spans="1:9" ht="15.5" x14ac:dyDescent="0.4">
      <c r="A222" s="67" t="s">
        <v>15</v>
      </c>
      <c r="B222" s="68"/>
      <c r="C222" s="69"/>
      <c r="D222" s="68"/>
      <c r="E222" s="68"/>
      <c r="F222" s="68"/>
      <c r="G222" s="23">
        <f>SUM(G223:G224)</f>
        <v>23</v>
      </c>
      <c r="H222" s="70"/>
      <c r="I222" s="108"/>
    </row>
    <row r="223" spans="1:9" ht="15.5" x14ac:dyDescent="0.4">
      <c r="A223" s="82" t="s">
        <v>388</v>
      </c>
      <c r="B223" s="76" t="s">
        <v>85</v>
      </c>
      <c r="C223" s="33"/>
      <c r="D223" s="73">
        <v>2</v>
      </c>
      <c r="E223" s="73">
        <v>14</v>
      </c>
      <c r="F223" s="73">
        <v>1</v>
      </c>
      <c r="G223" s="31">
        <f>F223*E223</f>
        <v>14</v>
      </c>
      <c r="H223" s="74"/>
      <c r="I223" s="185" t="s">
        <v>19</v>
      </c>
    </row>
    <row r="224" spans="1:9" ht="15.5" x14ac:dyDescent="0.4">
      <c r="A224" s="82" t="s">
        <v>389</v>
      </c>
      <c r="B224" s="76" t="s">
        <v>294</v>
      </c>
      <c r="C224" s="33"/>
      <c r="D224" s="73">
        <v>1</v>
      </c>
      <c r="E224" s="73">
        <v>9</v>
      </c>
      <c r="F224" s="73">
        <v>1</v>
      </c>
      <c r="G224" s="31">
        <f>F224*E224</f>
        <v>9</v>
      </c>
      <c r="H224" s="74"/>
      <c r="I224" s="180"/>
    </row>
    <row r="225" spans="1:9" ht="15.5" x14ac:dyDescent="0.4">
      <c r="A225" s="67" t="s">
        <v>321</v>
      </c>
      <c r="B225" s="68"/>
      <c r="C225" s="69"/>
      <c r="D225" s="68"/>
      <c r="E225" s="68"/>
      <c r="F225" s="68"/>
      <c r="G225" s="23">
        <f>SUM(G226:G228)</f>
        <v>62</v>
      </c>
      <c r="H225" s="70"/>
      <c r="I225" s="70"/>
    </row>
    <row r="226" spans="1:9" ht="15.5" x14ac:dyDescent="0.4">
      <c r="A226" s="82" t="s">
        <v>390</v>
      </c>
      <c r="B226" s="76" t="s">
        <v>170</v>
      </c>
      <c r="C226" s="33"/>
      <c r="D226" s="73">
        <v>1</v>
      </c>
      <c r="E226" s="73">
        <v>20</v>
      </c>
      <c r="F226" s="73">
        <v>1</v>
      </c>
      <c r="G226" s="31">
        <f>F226*E226</f>
        <v>20</v>
      </c>
      <c r="H226" s="74" t="s">
        <v>356</v>
      </c>
      <c r="I226" s="169" t="s">
        <v>19</v>
      </c>
    </row>
    <row r="227" spans="1:9" ht="15.5" x14ac:dyDescent="0.4">
      <c r="A227" s="82" t="s">
        <v>391</v>
      </c>
      <c r="B227" s="76" t="s">
        <v>358</v>
      </c>
      <c r="C227" s="33"/>
      <c r="D227" s="73">
        <v>3</v>
      </c>
      <c r="E227" s="73">
        <v>12</v>
      </c>
      <c r="F227" s="73">
        <v>2</v>
      </c>
      <c r="G227" s="31">
        <f>F227*E227</f>
        <v>24</v>
      </c>
      <c r="H227" s="74"/>
      <c r="I227" s="170"/>
    </row>
    <row r="228" spans="1:9" ht="15.5" x14ac:dyDescent="0.4">
      <c r="A228" s="82" t="s">
        <v>392</v>
      </c>
      <c r="B228" s="76" t="s">
        <v>360</v>
      </c>
      <c r="C228" s="33"/>
      <c r="D228" s="73">
        <v>3</v>
      </c>
      <c r="E228" s="73">
        <v>18</v>
      </c>
      <c r="F228" s="73">
        <v>1</v>
      </c>
      <c r="G228" s="31">
        <f>F228*E228</f>
        <v>18</v>
      </c>
      <c r="H228" s="78"/>
      <c r="I228" s="171"/>
    </row>
    <row r="229" spans="1:9" ht="15.5" x14ac:dyDescent="0.4">
      <c r="A229" s="67" t="s">
        <v>362</v>
      </c>
      <c r="B229" s="68"/>
      <c r="C229" s="69"/>
      <c r="D229" s="68"/>
      <c r="E229" s="68"/>
      <c r="F229" s="68"/>
      <c r="G229" s="23">
        <f>SUM(G230:G233)</f>
        <v>536</v>
      </c>
      <c r="H229" s="70"/>
      <c r="I229" s="97"/>
    </row>
    <row r="230" spans="1:9" ht="15.5" x14ac:dyDescent="0.4">
      <c r="A230" s="82" t="s">
        <v>393</v>
      </c>
      <c r="B230" s="76" t="s">
        <v>323</v>
      </c>
      <c r="C230" s="33"/>
      <c r="D230" s="73">
        <v>1</v>
      </c>
      <c r="E230" s="95">
        <v>18</v>
      </c>
      <c r="F230" s="95">
        <v>21</v>
      </c>
      <c r="G230" s="31">
        <f>F230*E230</f>
        <v>378</v>
      </c>
      <c r="H230" s="74"/>
      <c r="I230" s="167" t="s">
        <v>19</v>
      </c>
    </row>
    <row r="231" spans="1:9" ht="15.5" x14ac:dyDescent="0.4">
      <c r="A231" s="82" t="s">
        <v>394</v>
      </c>
      <c r="B231" s="107" t="s">
        <v>365</v>
      </c>
      <c r="C231" s="33"/>
      <c r="D231" s="73">
        <v>1</v>
      </c>
      <c r="E231" s="95">
        <v>22</v>
      </c>
      <c r="F231" s="95">
        <v>4</v>
      </c>
      <c r="G231" s="31">
        <f>F231*E231</f>
        <v>88</v>
      </c>
      <c r="H231" s="74"/>
      <c r="I231" s="167"/>
    </row>
    <row r="232" spans="1:9" ht="15.5" x14ac:dyDescent="0.4">
      <c r="A232" s="82" t="s">
        <v>395</v>
      </c>
      <c r="B232" s="76" t="s">
        <v>367</v>
      </c>
      <c r="C232" s="33"/>
      <c r="D232" s="73">
        <v>2</v>
      </c>
      <c r="E232" s="95">
        <v>24</v>
      </c>
      <c r="F232" s="73">
        <v>2</v>
      </c>
      <c r="G232" s="31">
        <f>F232*E232</f>
        <v>48</v>
      </c>
      <c r="H232" s="74" t="s">
        <v>368</v>
      </c>
      <c r="I232" s="167"/>
    </row>
    <row r="233" spans="1:9" ht="15.5" x14ac:dyDescent="0.4">
      <c r="A233" s="82" t="s">
        <v>396</v>
      </c>
      <c r="B233" s="76" t="s">
        <v>370</v>
      </c>
      <c r="C233" s="33"/>
      <c r="D233" s="73">
        <v>1</v>
      </c>
      <c r="E233" s="95">
        <v>22</v>
      </c>
      <c r="F233" s="73">
        <v>1</v>
      </c>
      <c r="G233" s="31">
        <f>F233*E233</f>
        <v>22</v>
      </c>
      <c r="H233" s="74" t="s">
        <v>371</v>
      </c>
      <c r="I233" s="168"/>
    </row>
    <row r="234" spans="1:9" ht="15.5" x14ac:dyDescent="0.4">
      <c r="A234" s="67" t="s">
        <v>196</v>
      </c>
      <c r="B234" s="68"/>
      <c r="C234" s="69"/>
      <c r="D234" s="68"/>
      <c r="E234" s="68"/>
      <c r="F234" s="68"/>
      <c r="G234" s="23">
        <f>SUM(G235:G243)</f>
        <v>94</v>
      </c>
      <c r="H234" s="70"/>
      <c r="I234" s="70"/>
    </row>
    <row r="235" spans="1:9" ht="15.5" x14ac:dyDescent="0.4">
      <c r="A235" s="82" t="s">
        <v>397</v>
      </c>
      <c r="B235" s="76" t="s">
        <v>373</v>
      </c>
      <c r="C235" s="33"/>
      <c r="D235" s="73"/>
      <c r="E235" s="73">
        <v>15</v>
      </c>
      <c r="F235" s="73">
        <v>1</v>
      </c>
      <c r="G235" s="31">
        <f t="shared" ref="G235:G243" si="12">F235*E235</f>
        <v>15</v>
      </c>
      <c r="H235" s="78"/>
      <c r="I235" s="156" t="s">
        <v>19</v>
      </c>
    </row>
    <row r="236" spans="1:9" ht="15.5" x14ac:dyDescent="0.4">
      <c r="A236" s="82" t="s">
        <v>398</v>
      </c>
      <c r="B236" s="76" t="s">
        <v>375</v>
      </c>
      <c r="C236" s="33"/>
      <c r="D236" s="73"/>
      <c r="E236" s="73">
        <v>12</v>
      </c>
      <c r="F236" s="73">
        <v>1</v>
      </c>
      <c r="G236" s="31">
        <f t="shared" si="12"/>
        <v>12</v>
      </c>
      <c r="H236" s="74"/>
      <c r="I236" s="179"/>
    </row>
    <row r="237" spans="1:9" ht="15.5" x14ac:dyDescent="0.4">
      <c r="A237" s="82" t="s">
        <v>399</v>
      </c>
      <c r="B237" s="76" t="s">
        <v>335</v>
      </c>
      <c r="C237" s="33"/>
      <c r="D237" s="73"/>
      <c r="E237" s="73">
        <v>15</v>
      </c>
      <c r="F237" s="73">
        <v>1</v>
      </c>
      <c r="G237" s="31">
        <f t="shared" si="12"/>
        <v>15</v>
      </c>
      <c r="H237" s="74"/>
      <c r="I237" s="179"/>
    </row>
    <row r="238" spans="1:9" ht="15.5" x14ac:dyDescent="0.4">
      <c r="A238" s="82" t="s">
        <v>400</v>
      </c>
      <c r="B238" s="76" t="s">
        <v>378</v>
      </c>
      <c r="C238" s="33"/>
      <c r="D238" s="73"/>
      <c r="E238" s="73">
        <v>10</v>
      </c>
      <c r="F238" s="73">
        <v>1</v>
      </c>
      <c r="G238" s="31">
        <f t="shared" si="12"/>
        <v>10</v>
      </c>
      <c r="H238" s="74"/>
      <c r="I238" s="179"/>
    </row>
    <row r="239" spans="1:9" ht="15.5" x14ac:dyDescent="0.4">
      <c r="A239" s="82" t="s">
        <v>401</v>
      </c>
      <c r="B239" s="76" t="s">
        <v>284</v>
      </c>
      <c r="C239" s="33"/>
      <c r="D239" s="73"/>
      <c r="E239" s="73">
        <v>17</v>
      </c>
      <c r="F239" s="73">
        <v>1</v>
      </c>
      <c r="G239" s="31">
        <f t="shared" si="12"/>
        <v>17</v>
      </c>
      <c r="H239" s="78"/>
      <c r="I239" s="179"/>
    </row>
    <row r="240" spans="1:9" ht="15.5" x14ac:dyDescent="0.4">
      <c r="A240" s="82" t="s">
        <v>402</v>
      </c>
      <c r="B240" s="76" t="s">
        <v>204</v>
      </c>
      <c r="C240" s="33"/>
      <c r="D240" s="73"/>
      <c r="E240" s="73">
        <v>4</v>
      </c>
      <c r="F240" s="73">
        <v>1</v>
      </c>
      <c r="G240" s="31">
        <f t="shared" si="12"/>
        <v>4</v>
      </c>
      <c r="H240" s="78"/>
      <c r="I240" s="179"/>
    </row>
    <row r="241" spans="1:9" ht="15.5" x14ac:dyDescent="0.4">
      <c r="A241" s="82" t="s">
        <v>403</v>
      </c>
      <c r="B241" s="76" t="s">
        <v>206</v>
      </c>
      <c r="C241" s="33"/>
      <c r="D241" s="73"/>
      <c r="E241" s="73">
        <v>10</v>
      </c>
      <c r="F241" s="73">
        <v>1</v>
      </c>
      <c r="G241" s="31">
        <f t="shared" si="12"/>
        <v>10</v>
      </c>
      <c r="H241" s="78"/>
      <c r="I241" s="179"/>
    </row>
    <row r="242" spans="1:9" ht="15.5" x14ac:dyDescent="0.4">
      <c r="A242" s="82" t="s">
        <v>404</v>
      </c>
      <c r="B242" s="76" t="s">
        <v>289</v>
      </c>
      <c r="C242" s="33"/>
      <c r="D242" s="73"/>
      <c r="E242" s="73">
        <v>6</v>
      </c>
      <c r="F242" s="73">
        <v>1</v>
      </c>
      <c r="G242" s="31">
        <f t="shared" si="12"/>
        <v>6</v>
      </c>
      <c r="H242" s="78"/>
      <c r="I242" s="179"/>
    </row>
    <row r="243" spans="1:9" ht="15.5" x14ac:dyDescent="0.4">
      <c r="A243" s="82" t="s">
        <v>405</v>
      </c>
      <c r="B243" s="76" t="s">
        <v>38</v>
      </c>
      <c r="C243" s="33"/>
      <c r="D243" s="73"/>
      <c r="E243" s="73">
        <v>5</v>
      </c>
      <c r="F243" s="73">
        <v>1</v>
      </c>
      <c r="G243" s="31">
        <f t="shared" si="12"/>
        <v>5</v>
      </c>
      <c r="H243" s="78"/>
      <c r="I243" s="157"/>
    </row>
    <row r="244" spans="1:9" ht="15.5" x14ac:dyDescent="0.4">
      <c r="A244" s="67" t="s">
        <v>210</v>
      </c>
      <c r="B244" s="68"/>
      <c r="C244" s="69"/>
      <c r="D244" s="68"/>
      <c r="E244" s="68"/>
      <c r="F244" s="68"/>
      <c r="G244" s="23">
        <f>SUM(G245:G247)</f>
        <v>62</v>
      </c>
      <c r="H244" s="70"/>
      <c r="I244" s="70"/>
    </row>
    <row r="245" spans="1:9" ht="15.5" x14ac:dyDescent="0.4">
      <c r="A245" s="82" t="s">
        <v>406</v>
      </c>
      <c r="B245" s="76" t="s">
        <v>88</v>
      </c>
      <c r="C245" s="33"/>
      <c r="D245" s="73">
        <v>1</v>
      </c>
      <c r="E245" s="73">
        <v>9</v>
      </c>
      <c r="F245" s="73">
        <v>4</v>
      </c>
      <c r="G245" s="31">
        <f>F245*E245</f>
        <v>36</v>
      </c>
      <c r="H245" s="74"/>
      <c r="I245" s="169" t="s">
        <v>19</v>
      </c>
    </row>
    <row r="246" spans="1:9" ht="15.5" x14ac:dyDescent="0.4">
      <c r="A246" s="82" t="s">
        <v>407</v>
      </c>
      <c r="B246" s="76" t="s">
        <v>66</v>
      </c>
      <c r="C246" s="33"/>
      <c r="D246" s="73">
        <v>1</v>
      </c>
      <c r="E246" s="73">
        <v>3</v>
      </c>
      <c r="F246" s="73">
        <v>2</v>
      </c>
      <c r="G246" s="31">
        <f>F246*E246</f>
        <v>6</v>
      </c>
      <c r="H246" s="74"/>
      <c r="I246" s="170"/>
    </row>
    <row r="247" spans="1:9" ht="15.5" x14ac:dyDescent="0.4">
      <c r="A247" s="82" t="s">
        <v>408</v>
      </c>
      <c r="B247" s="76" t="s">
        <v>63</v>
      </c>
      <c r="C247" s="33"/>
      <c r="D247" s="73">
        <v>10</v>
      </c>
      <c r="E247" s="73">
        <v>20</v>
      </c>
      <c r="F247" s="73">
        <v>1</v>
      </c>
      <c r="G247" s="31">
        <f>F247*E247</f>
        <v>20</v>
      </c>
      <c r="H247" s="74"/>
      <c r="I247" s="171"/>
    </row>
    <row r="248" spans="1:9" ht="4.9000000000000004" customHeight="1" x14ac:dyDescent="0.4">
      <c r="A248" s="64"/>
      <c r="B248" s="64"/>
      <c r="C248" s="64"/>
      <c r="D248" s="64"/>
      <c r="E248" s="64"/>
      <c r="F248" s="64"/>
      <c r="G248" s="1"/>
      <c r="H248" s="65"/>
      <c r="I248" s="65"/>
    </row>
    <row r="249" spans="1:9" ht="17" x14ac:dyDescent="0.45">
      <c r="A249" s="102" t="s">
        <v>409</v>
      </c>
      <c r="B249" s="103"/>
      <c r="C249" s="66"/>
      <c r="D249" s="103"/>
      <c r="E249" s="103"/>
      <c r="F249" s="103"/>
      <c r="G249" s="48">
        <f>G250+G257+G263+G269+G272+G282</f>
        <v>873</v>
      </c>
      <c r="H249" s="104"/>
      <c r="I249" s="105"/>
    </row>
    <row r="250" spans="1:9" ht="15.5" x14ac:dyDescent="0.4">
      <c r="A250" s="67" t="s">
        <v>15</v>
      </c>
      <c r="B250" s="68"/>
      <c r="C250" s="69"/>
      <c r="D250" s="68"/>
      <c r="E250" s="68"/>
      <c r="F250" s="68"/>
      <c r="G250" s="23">
        <f>SUM(G251:G256)</f>
        <v>63</v>
      </c>
      <c r="H250" s="70"/>
      <c r="I250" s="70"/>
    </row>
    <row r="251" spans="1:9" ht="15.5" x14ac:dyDescent="0.4">
      <c r="A251" s="82" t="s">
        <v>410</v>
      </c>
      <c r="B251" s="76" t="s">
        <v>30</v>
      </c>
      <c r="C251" s="33"/>
      <c r="D251" s="73">
        <v>6</v>
      </c>
      <c r="E251" s="73">
        <v>9</v>
      </c>
      <c r="F251" s="73">
        <v>1</v>
      </c>
      <c r="G251" s="31">
        <f t="shared" ref="G251:G256" si="13">F251*E251</f>
        <v>9</v>
      </c>
      <c r="H251" s="78"/>
      <c r="I251" s="181" t="s">
        <v>19</v>
      </c>
    </row>
    <row r="252" spans="1:9" ht="15.5" x14ac:dyDescent="0.4">
      <c r="A252" s="82" t="s">
        <v>411</v>
      </c>
      <c r="B252" s="76" t="s">
        <v>318</v>
      </c>
      <c r="C252" s="33"/>
      <c r="D252" s="73">
        <v>1</v>
      </c>
      <c r="E252" s="73">
        <v>5</v>
      </c>
      <c r="F252" s="73">
        <v>1</v>
      </c>
      <c r="G252" s="31">
        <f t="shared" si="13"/>
        <v>5</v>
      </c>
      <c r="H252" s="74" t="s">
        <v>195</v>
      </c>
      <c r="I252" s="182"/>
    </row>
    <row r="253" spans="1:9" ht="15.5" x14ac:dyDescent="0.4">
      <c r="A253" s="82" t="s">
        <v>412</v>
      </c>
      <c r="B253" s="76" t="s">
        <v>85</v>
      </c>
      <c r="C253" s="33"/>
      <c r="D253" s="73">
        <v>2</v>
      </c>
      <c r="E253" s="73">
        <v>14</v>
      </c>
      <c r="F253" s="73">
        <v>1</v>
      </c>
      <c r="G253" s="31">
        <f t="shared" si="13"/>
        <v>14</v>
      </c>
      <c r="H253" s="74"/>
      <c r="I253" s="182"/>
    </row>
    <row r="254" spans="1:9" ht="15.5" x14ac:dyDescent="0.4">
      <c r="A254" s="82" t="s">
        <v>413</v>
      </c>
      <c r="B254" s="76" t="s">
        <v>414</v>
      </c>
      <c r="C254" s="33"/>
      <c r="D254" s="73">
        <v>2</v>
      </c>
      <c r="E254" s="73">
        <v>14</v>
      </c>
      <c r="F254" s="73">
        <v>1</v>
      </c>
      <c r="G254" s="31">
        <f t="shared" si="13"/>
        <v>14</v>
      </c>
      <c r="H254" s="78"/>
      <c r="I254" s="182"/>
    </row>
    <row r="255" spans="1:9" ht="15.5" x14ac:dyDescent="0.4">
      <c r="A255" s="82" t="s">
        <v>415</v>
      </c>
      <c r="B255" s="76" t="s">
        <v>294</v>
      </c>
      <c r="C255" s="33"/>
      <c r="D255" s="73">
        <v>1</v>
      </c>
      <c r="E255" s="73">
        <v>9</v>
      </c>
      <c r="F255" s="73">
        <v>1</v>
      </c>
      <c r="G255" s="31">
        <f t="shared" si="13"/>
        <v>9</v>
      </c>
      <c r="H255" s="74"/>
      <c r="I255" s="182"/>
    </row>
    <row r="256" spans="1:9" ht="25" x14ac:dyDescent="0.4">
      <c r="A256" s="82" t="s">
        <v>416</v>
      </c>
      <c r="B256" s="76" t="s">
        <v>417</v>
      </c>
      <c r="C256" s="33"/>
      <c r="D256" s="73">
        <v>5</v>
      </c>
      <c r="E256" s="73">
        <v>12</v>
      </c>
      <c r="F256" s="73">
        <v>1</v>
      </c>
      <c r="G256" s="31">
        <f t="shared" si="13"/>
        <v>12</v>
      </c>
      <c r="H256" s="78" t="s">
        <v>418</v>
      </c>
      <c r="I256" s="183"/>
    </row>
    <row r="257" spans="1:9" ht="15.5" x14ac:dyDescent="0.4">
      <c r="A257" s="67" t="s">
        <v>321</v>
      </c>
      <c r="B257" s="68"/>
      <c r="C257" s="69"/>
      <c r="D257" s="68"/>
      <c r="E257" s="68"/>
      <c r="F257" s="68"/>
      <c r="G257" s="23">
        <f>SUM(G258:G262)</f>
        <v>97</v>
      </c>
      <c r="H257" s="70"/>
      <c r="I257" s="70"/>
    </row>
    <row r="258" spans="1:9" ht="15.5" x14ac:dyDescent="0.4">
      <c r="A258" s="82" t="s">
        <v>419</v>
      </c>
      <c r="B258" s="76" t="s">
        <v>170</v>
      </c>
      <c r="C258" s="33"/>
      <c r="D258" s="73">
        <v>1</v>
      </c>
      <c r="E258" s="73">
        <v>15</v>
      </c>
      <c r="F258" s="73">
        <v>1</v>
      </c>
      <c r="G258" s="31">
        <f>F258*E258</f>
        <v>15</v>
      </c>
      <c r="H258" s="78" t="s">
        <v>420</v>
      </c>
      <c r="I258" s="169" t="s">
        <v>19</v>
      </c>
    </row>
    <row r="259" spans="1:9" ht="15.5" x14ac:dyDescent="0.4">
      <c r="A259" s="82" t="s">
        <v>421</v>
      </c>
      <c r="B259" s="76" t="s">
        <v>358</v>
      </c>
      <c r="C259" s="33"/>
      <c r="D259" s="73">
        <v>3</v>
      </c>
      <c r="E259" s="73">
        <v>21</v>
      </c>
      <c r="F259" s="73">
        <v>2</v>
      </c>
      <c r="G259" s="31">
        <f>F259*E259</f>
        <v>42</v>
      </c>
      <c r="H259" s="74"/>
      <c r="I259" s="170"/>
    </row>
    <row r="260" spans="1:9" ht="15.5" x14ac:dyDescent="0.4">
      <c r="A260" s="82" t="s">
        <v>422</v>
      </c>
      <c r="B260" s="76" t="s">
        <v>360</v>
      </c>
      <c r="C260" s="33"/>
      <c r="D260" s="73">
        <v>3</v>
      </c>
      <c r="E260" s="73">
        <v>21</v>
      </c>
      <c r="F260" s="73">
        <v>1</v>
      </c>
      <c r="G260" s="31">
        <f>F260*E260</f>
        <v>21</v>
      </c>
      <c r="H260" s="74"/>
      <c r="I260" s="170"/>
    </row>
    <row r="261" spans="1:9" ht="15.5" x14ac:dyDescent="0.4">
      <c r="A261" s="82" t="s">
        <v>423</v>
      </c>
      <c r="B261" s="76" t="s">
        <v>424</v>
      </c>
      <c r="C261" s="33"/>
      <c r="D261" s="73">
        <v>1</v>
      </c>
      <c r="E261" s="73">
        <v>9</v>
      </c>
      <c r="F261" s="73">
        <v>1</v>
      </c>
      <c r="G261" s="31">
        <f>F261*E261</f>
        <v>9</v>
      </c>
      <c r="H261" s="74"/>
      <c r="I261" s="170"/>
    </row>
    <row r="262" spans="1:9" ht="25" x14ac:dyDescent="0.4">
      <c r="A262" s="82" t="s">
        <v>425</v>
      </c>
      <c r="B262" s="76" t="s">
        <v>426</v>
      </c>
      <c r="C262" s="33"/>
      <c r="D262" s="73">
        <v>4</v>
      </c>
      <c r="E262" s="73">
        <v>10</v>
      </c>
      <c r="F262" s="73">
        <v>1</v>
      </c>
      <c r="G262" s="31">
        <f>F262*E262</f>
        <v>10</v>
      </c>
      <c r="H262" s="78" t="s">
        <v>427</v>
      </c>
      <c r="I262" s="171"/>
    </row>
    <row r="263" spans="1:9" ht="15.5" x14ac:dyDescent="0.4">
      <c r="A263" s="67" t="s">
        <v>428</v>
      </c>
      <c r="B263" s="68"/>
      <c r="C263" s="69"/>
      <c r="D263" s="68"/>
      <c r="E263" s="68"/>
      <c r="F263" s="68"/>
      <c r="G263" s="23">
        <f>SUM(G264:G268)</f>
        <v>464</v>
      </c>
      <c r="H263" s="70"/>
      <c r="I263" s="70"/>
    </row>
    <row r="264" spans="1:9" ht="25" x14ac:dyDescent="0.4">
      <c r="A264" s="82" t="s">
        <v>429</v>
      </c>
      <c r="B264" s="76" t="s">
        <v>430</v>
      </c>
      <c r="C264" s="33"/>
      <c r="D264" s="73"/>
      <c r="E264" s="73"/>
      <c r="F264" s="73"/>
      <c r="G264" s="31" t="s">
        <v>27</v>
      </c>
      <c r="H264" s="78" t="s">
        <v>431</v>
      </c>
      <c r="I264" s="156" t="s">
        <v>19</v>
      </c>
    </row>
    <row r="265" spans="1:9" ht="15.5" x14ac:dyDescent="0.4">
      <c r="A265" s="82" t="s">
        <v>432</v>
      </c>
      <c r="B265" s="76" t="s">
        <v>323</v>
      </c>
      <c r="C265" s="33"/>
      <c r="D265" s="73">
        <v>1</v>
      </c>
      <c r="E265" s="95">
        <v>18</v>
      </c>
      <c r="F265" s="95">
        <v>17</v>
      </c>
      <c r="G265" s="31">
        <f>F265*E265</f>
        <v>306</v>
      </c>
      <c r="H265" s="74"/>
      <c r="I265" s="179"/>
    </row>
    <row r="266" spans="1:9" ht="15.5" x14ac:dyDescent="0.4">
      <c r="A266" s="82" t="s">
        <v>433</v>
      </c>
      <c r="B266" s="107" t="s">
        <v>365</v>
      </c>
      <c r="C266" s="33"/>
      <c r="D266" s="73">
        <v>1</v>
      </c>
      <c r="E266" s="95">
        <v>22</v>
      </c>
      <c r="F266" s="95">
        <v>4</v>
      </c>
      <c r="G266" s="31">
        <f>F266*E266</f>
        <v>88</v>
      </c>
      <c r="H266" s="74"/>
      <c r="I266" s="179"/>
    </row>
    <row r="267" spans="1:9" ht="15.5" x14ac:dyDescent="0.4">
      <c r="A267" s="82" t="s">
        <v>434</v>
      </c>
      <c r="B267" s="76" t="s">
        <v>367</v>
      </c>
      <c r="C267" s="33"/>
      <c r="D267" s="73">
        <v>2</v>
      </c>
      <c r="E267" s="95">
        <v>24</v>
      </c>
      <c r="F267" s="73">
        <v>2</v>
      </c>
      <c r="G267" s="31">
        <f>F267*E267</f>
        <v>48</v>
      </c>
      <c r="H267" s="74" t="s">
        <v>368</v>
      </c>
      <c r="I267" s="179"/>
    </row>
    <row r="268" spans="1:9" ht="15.5" x14ac:dyDescent="0.4">
      <c r="A268" s="82" t="s">
        <v>435</v>
      </c>
      <c r="B268" s="76" t="s">
        <v>370</v>
      </c>
      <c r="C268" s="33"/>
      <c r="D268" s="73">
        <v>1</v>
      </c>
      <c r="E268" s="95">
        <v>22</v>
      </c>
      <c r="F268" s="73">
        <v>1</v>
      </c>
      <c r="G268" s="31">
        <f>F268*E268</f>
        <v>22</v>
      </c>
      <c r="H268" s="74" t="s">
        <v>371</v>
      </c>
      <c r="I268" s="180"/>
    </row>
    <row r="269" spans="1:9" ht="15.5" x14ac:dyDescent="0.4">
      <c r="A269" s="67" t="s">
        <v>436</v>
      </c>
      <c r="B269" s="68"/>
      <c r="C269" s="69"/>
      <c r="D269" s="68"/>
      <c r="E269" s="68"/>
      <c r="F269" s="68"/>
      <c r="G269" s="23">
        <f>SUM(G270:G271)</f>
        <v>72</v>
      </c>
      <c r="H269" s="70"/>
      <c r="I269" s="70"/>
    </row>
    <row r="270" spans="1:9" ht="25" x14ac:dyDescent="0.4">
      <c r="A270" s="82" t="s">
        <v>437</v>
      </c>
      <c r="B270" s="76" t="s">
        <v>430</v>
      </c>
      <c r="C270" s="33"/>
      <c r="D270" s="73"/>
      <c r="E270" s="73"/>
      <c r="F270" s="73"/>
      <c r="G270" s="31" t="s">
        <v>27</v>
      </c>
      <c r="H270" s="78" t="s">
        <v>431</v>
      </c>
      <c r="I270" s="156" t="s">
        <v>19</v>
      </c>
    </row>
    <row r="271" spans="1:9" ht="15.5" x14ac:dyDescent="0.4">
      <c r="A271" s="82" t="s">
        <v>438</v>
      </c>
      <c r="B271" s="76" t="s">
        <v>323</v>
      </c>
      <c r="C271" s="33"/>
      <c r="D271" s="73">
        <v>1</v>
      </c>
      <c r="E271" s="73">
        <v>18</v>
      </c>
      <c r="F271" s="73">
        <v>4</v>
      </c>
      <c r="G271" s="31">
        <f>F271*E271</f>
        <v>72</v>
      </c>
      <c r="H271" s="74"/>
      <c r="I271" s="157"/>
    </row>
    <row r="272" spans="1:9" ht="15.5" x14ac:dyDescent="0.4">
      <c r="A272" s="67" t="s">
        <v>196</v>
      </c>
      <c r="B272" s="68"/>
      <c r="C272" s="69"/>
      <c r="D272" s="68"/>
      <c r="E272" s="68"/>
      <c r="F272" s="68"/>
      <c r="G272" s="23">
        <f>SUM(G273:G281)</f>
        <v>94</v>
      </c>
      <c r="H272" s="70"/>
      <c r="I272" s="70"/>
    </row>
    <row r="273" spans="1:9" ht="15.5" x14ac:dyDescent="0.4">
      <c r="A273" s="82" t="s">
        <v>439</v>
      </c>
      <c r="B273" s="76" t="s">
        <v>373</v>
      </c>
      <c r="C273" s="33"/>
      <c r="D273" s="73"/>
      <c r="E273" s="73">
        <v>15</v>
      </c>
      <c r="F273" s="73">
        <v>1</v>
      </c>
      <c r="G273" s="31">
        <f>F273*E273</f>
        <v>15</v>
      </c>
      <c r="H273" s="78"/>
      <c r="I273" s="156" t="s">
        <v>19</v>
      </c>
    </row>
    <row r="274" spans="1:9" ht="15.5" x14ac:dyDescent="0.4">
      <c r="A274" s="82" t="s">
        <v>440</v>
      </c>
      <c r="B274" s="76" t="s">
        <v>375</v>
      </c>
      <c r="C274" s="33"/>
      <c r="D274" s="73"/>
      <c r="E274" s="73">
        <v>12</v>
      </c>
      <c r="F274" s="73">
        <v>1</v>
      </c>
      <c r="G274" s="31">
        <f t="shared" ref="G274:G281" si="14">F274*E274</f>
        <v>12</v>
      </c>
      <c r="H274" s="74"/>
      <c r="I274" s="179"/>
    </row>
    <row r="275" spans="1:9" ht="15.5" x14ac:dyDescent="0.4">
      <c r="A275" s="82" t="s">
        <v>441</v>
      </c>
      <c r="B275" s="76" t="s">
        <v>335</v>
      </c>
      <c r="C275" s="33"/>
      <c r="D275" s="73"/>
      <c r="E275" s="73">
        <v>15</v>
      </c>
      <c r="F275" s="73">
        <v>1</v>
      </c>
      <c r="G275" s="31">
        <f t="shared" si="14"/>
        <v>15</v>
      </c>
      <c r="H275" s="74"/>
      <c r="I275" s="179"/>
    </row>
    <row r="276" spans="1:9" ht="15.5" x14ac:dyDescent="0.4">
      <c r="A276" s="82" t="s">
        <v>442</v>
      </c>
      <c r="B276" s="76" t="s">
        <v>378</v>
      </c>
      <c r="C276" s="33"/>
      <c r="D276" s="73"/>
      <c r="E276" s="73">
        <v>10</v>
      </c>
      <c r="F276" s="73">
        <v>1</v>
      </c>
      <c r="G276" s="31">
        <f t="shared" si="14"/>
        <v>10</v>
      </c>
      <c r="H276" s="74"/>
      <c r="I276" s="179"/>
    </row>
    <row r="277" spans="1:9" ht="15.5" x14ac:dyDescent="0.4">
      <c r="A277" s="82" t="s">
        <v>443</v>
      </c>
      <c r="B277" s="76" t="s">
        <v>284</v>
      </c>
      <c r="C277" s="33"/>
      <c r="D277" s="73"/>
      <c r="E277" s="73">
        <v>17</v>
      </c>
      <c r="F277" s="73">
        <v>1</v>
      </c>
      <c r="G277" s="31">
        <f t="shared" si="14"/>
        <v>17</v>
      </c>
      <c r="H277" s="78"/>
      <c r="I277" s="179"/>
    </row>
    <row r="278" spans="1:9" ht="15.5" x14ac:dyDescent="0.4">
      <c r="A278" s="82" t="s">
        <v>444</v>
      </c>
      <c r="B278" s="76" t="s">
        <v>204</v>
      </c>
      <c r="C278" s="33"/>
      <c r="D278" s="73"/>
      <c r="E278" s="73">
        <v>4</v>
      </c>
      <c r="F278" s="73">
        <v>1</v>
      </c>
      <c r="G278" s="31">
        <f t="shared" si="14"/>
        <v>4</v>
      </c>
      <c r="H278" s="78"/>
      <c r="I278" s="179"/>
    </row>
    <row r="279" spans="1:9" ht="15.5" x14ac:dyDescent="0.4">
      <c r="A279" s="82" t="s">
        <v>445</v>
      </c>
      <c r="B279" s="76" t="s">
        <v>206</v>
      </c>
      <c r="C279" s="33"/>
      <c r="D279" s="73"/>
      <c r="E279" s="73">
        <v>10</v>
      </c>
      <c r="F279" s="73">
        <v>1</v>
      </c>
      <c r="G279" s="31">
        <f t="shared" si="14"/>
        <v>10</v>
      </c>
      <c r="H279" s="78"/>
      <c r="I279" s="179"/>
    </row>
    <row r="280" spans="1:9" ht="15.5" x14ac:dyDescent="0.4">
      <c r="A280" s="82" t="s">
        <v>446</v>
      </c>
      <c r="B280" s="76" t="s">
        <v>289</v>
      </c>
      <c r="C280" s="33"/>
      <c r="D280" s="73"/>
      <c r="E280" s="73">
        <v>6</v>
      </c>
      <c r="F280" s="73">
        <v>1</v>
      </c>
      <c r="G280" s="31">
        <f t="shared" si="14"/>
        <v>6</v>
      </c>
      <c r="H280" s="78"/>
      <c r="I280" s="179"/>
    </row>
    <row r="281" spans="1:9" ht="15.5" x14ac:dyDescent="0.4">
      <c r="A281" s="82" t="s">
        <v>447</v>
      </c>
      <c r="B281" s="76" t="s">
        <v>38</v>
      </c>
      <c r="C281" s="33"/>
      <c r="D281" s="73"/>
      <c r="E281" s="73">
        <v>5</v>
      </c>
      <c r="F281" s="73">
        <v>1</v>
      </c>
      <c r="G281" s="31">
        <f t="shared" si="14"/>
        <v>5</v>
      </c>
      <c r="H281" s="78"/>
      <c r="I281" s="157"/>
    </row>
    <row r="282" spans="1:9" ht="15.5" x14ac:dyDescent="0.4">
      <c r="A282" s="67" t="s">
        <v>210</v>
      </c>
      <c r="B282" s="68"/>
      <c r="C282" s="69"/>
      <c r="D282" s="68"/>
      <c r="E282" s="68"/>
      <c r="F282" s="68"/>
      <c r="G282" s="23">
        <f>SUM(G283:G287)</f>
        <v>83</v>
      </c>
      <c r="H282" s="70"/>
      <c r="I282" s="70"/>
    </row>
    <row r="283" spans="1:9" ht="15.5" x14ac:dyDescent="0.4">
      <c r="A283" s="82" t="s">
        <v>448</v>
      </c>
      <c r="B283" s="76" t="s">
        <v>88</v>
      </c>
      <c r="C283" s="33"/>
      <c r="D283" s="73">
        <v>1</v>
      </c>
      <c r="E283" s="73">
        <v>9</v>
      </c>
      <c r="F283" s="73">
        <v>3</v>
      </c>
      <c r="G283" s="31">
        <f>F283*E283</f>
        <v>27</v>
      </c>
      <c r="H283" s="74"/>
      <c r="I283" s="169" t="s">
        <v>19</v>
      </c>
    </row>
    <row r="284" spans="1:9" ht="15.5" x14ac:dyDescent="0.4">
      <c r="A284" s="82" t="s">
        <v>449</v>
      </c>
      <c r="B284" s="76" t="s">
        <v>450</v>
      </c>
      <c r="C284" s="33"/>
      <c r="D284" s="73">
        <v>2</v>
      </c>
      <c r="E284" s="73">
        <v>14</v>
      </c>
      <c r="F284" s="73">
        <v>1</v>
      </c>
      <c r="G284" s="31">
        <f>F284*E284</f>
        <v>14</v>
      </c>
      <c r="H284" s="78"/>
      <c r="I284" s="170"/>
    </row>
    <row r="285" spans="1:9" ht="15.5" x14ac:dyDescent="0.4">
      <c r="A285" s="82" t="s">
        <v>451</v>
      </c>
      <c r="B285" s="76" t="s">
        <v>66</v>
      </c>
      <c r="C285" s="33"/>
      <c r="D285" s="73">
        <v>1</v>
      </c>
      <c r="E285" s="73">
        <v>3</v>
      </c>
      <c r="F285" s="73">
        <v>2</v>
      </c>
      <c r="G285" s="31">
        <f>F285*E285</f>
        <v>6</v>
      </c>
      <c r="H285" s="74"/>
      <c r="I285" s="170"/>
    </row>
    <row r="286" spans="1:9" ht="15.5" x14ac:dyDescent="0.4">
      <c r="A286" s="82" t="s">
        <v>452</v>
      </c>
      <c r="B286" s="76" t="s">
        <v>213</v>
      </c>
      <c r="C286" s="33"/>
      <c r="D286" s="73">
        <v>10</v>
      </c>
      <c r="E286" s="73">
        <v>20</v>
      </c>
      <c r="F286" s="73">
        <v>1</v>
      </c>
      <c r="G286" s="31">
        <f>F286*E286</f>
        <v>20</v>
      </c>
      <c r="H286" s="74"/>
      <c r="I286" s="170"/>
    </row>
    <row r="287" spans="1:9" ht="15.5" x14ac:dyDescent="0.4">
      <c r="A287" s="82" t="s">
        <v>453</v>
      </c>
      <c r="B287" s="76" t="s">
        <v>63</v>
      </c>
      <c r="C287" s="33"/>
      <c r="D287" s="73">
        <v>8</v>
      </c>
      <c r="E287" s="73">
        <v>16</v>
      </c>
      <c r="F287" s="73">
        <v>1</v>
      </c>
      <c r="G287" s="31">
        <f>F287*E287</f>
        <v>16</v>
      </c>
      <c r="H287" s="74"/>
      <c r="I287" s="171"/>
    </row>
    <row r="288" spans="1:9" ht="6.4" customHeight="1" x14ac:dyDescent="0.4">
      <c r="A288" s="64"/>
      <c r="B288" s="64"/>
      <c r="C288" s="64"/>
      <c r="D288" s="64"/>
      <c r="E288" s="64"/>
      <c r="F288" s="64"/>
      <c r="G288" s="1"/>
      <c r="H288" s="65"/>
      <c r="I288" s="65"/>
    </row>
    <row r="289" spans="1:9" ht="17" x14ac:dyDescent="0.45">
      <c r="A289" s="102" t="s">
        <v>454</v>
      </c>
      <c r="B289" s="103"/>
      <c r="C289" s="66"/>
      <c r="D289" s="103"/>
      <c r="E289" s="103"/>
      <c r="F289" s="103"/>
      <c r="G289" s="48">
        <f>G290+G294+G300+G303+G312</f>
        <v>285</v>
      </c>
      <c r="H289" s="104"/>
      <c r="I289" s="105"/>
    </row>
    <row r="290" spans="1:9" ht="15.5" x14ac:dyDescent="0.4">
      <c r="A290" s="67" t="s">
        <v>15</v>
      </c>
      <c r="B290" s="68"/>
      <c r="C290" s="69"/>
      <c r="D290" s="68"/>
      <c r="E290" s="68"/>
      <c r="F290" s="68"/>
      <c r="G290" s="23">
        <f>SUM(G291:G293)</f>
        <v>27</v>
      </c>
      <c r="H290" s="70"/>
      <c r="I290" s="70"/>
    </row>
    <row r="291" spans="1:9" ht="15.5" x14ac:dyDescent="0.4">
      <c r="A291" s="82" t="s">
        <v>455</v>
      </c>
      <c r="B291" s="76" t="s">
        <v>30</v>
      </c>
      <c r="C291" s="33"/>
      <c r="D291" s="73">
        <v>7</v>
      </c>
      <c r="E291" s="73">
        <v>13</v>
      </c>
      <c r="F291" s="73">
        <v>1</v>
      </c>
      <c r="G291" s="31">
        <f>F291*E291</f>
        <v>13</v>
      </c>
      <c r="H291" s="78" t="s">
        <v>456</v>
      </c>
      <c r="I291" s="156" t="s">
        <v>19</v>
      </c>
    </row>
    <row r="292" spans="1:9" ht="15.5" x14ac:dyDescent="0.4">
      <c r="A292" s="82" t="s">
        <v>457</v>
      </c>
      <c r="B292" s="76" t="s">
        <v>318</v>
      </c>
      <c r="C292" s="33"/>
      <c r="D292" s="73">
        <v>1</v>
      </c>
      <c r="E292" s="73">
        <v>5</v>
      </c>
      <c r="F292" s="73">
        <v>1</v>
      </c>
      <c r="G292" s="31">
        <f>F292*E292</f>
        <v>5</v>
      </c>
      <c r="H292" s="74" t="s">
        <v>195</v>
      </c>
      <c r="I292" s="179"/>
    </row>
    <row r="293" spans="1:9" ht="15.5" x14ac:dyDescent="0.4">
      <c r="A293" s="82" t="s">
        <v>458</v>
      </c>
      <c r="B293" s="76" t="s">
        <v>85</v>
      </c>
      <c r="C293" s="33"/>
      <c r="D293" s="73">
        <v>1</v>
      </c>
      <c r="E293" s="73">
        <v>9</v>
      </c>
      <c r="F293" s="73">
        <v>1</v>
      </c>
      <c r="G293" s="31">
        <f>F293*E293</f>
        <v>9</v>
      </c>
      <c r="H293" s="74"/>
      <c r="I293" s="157"/>
    </row>
    <row r="294" spans="1:9" ht="15.5" x14ac:dyDescent="0.4">
      <c r="A294" s="67" t="s">
        <v>321</v>
      </c>
      <c r="B294" s="68"/>
      <c r="C294" s="69"/>
      <c r="D294" s="68"/>
      <c r="E294" s="68"/>
      <c r="F294" s="68"/>
      <c r="G294" s="23">
        <f>SUM(G295:G299)</f>
        <v>63</v>
      </c>
      <c r="H294" s="70"/>
      <c r="I294" s="70"/>
    </row>
    <row r="295" spans="1:9" ht="15.5" x14ac:dyDescent="0.4">
      <c r="A295" s="82" t="s">
        <v>459</v>
      </c>
      <c r="B295" s="76" t="s">
        <v>170</v>
      </c>
      <c r="C295" s="33"/>
      <c r="D295" s="73">
        <v>1</v>
      </c>
      <c r="E295" s="73">
        <v>14</v>
      </c>
      <c r="F295" s="73">
        <v>1</v>
      </c>
      <c r="G295" s="31">
        <f>F295*E295</f>
        <v>14</v>
      </c>
      <c r="H295" s="74" t="s">
        <v>460</v>
      </c>
      <c r="I295" s="169" t="s">
        <v>19</v>
      </c>
    </row>
    <row r="296" spans="1:9" ht="15.5" x14ac:dyDescent="0.4">
      <c r="A296" s="82" t="s">
        <v>461</v>
      </c>
      <c r="B296" s="76" t="s">
        <v>358</v>
      </c>
      <c r="C296" s="33"/>
      <c r="D296" s="73">
        <v>2</v>
      </c>
      <c r="E296" s="73">
        <v>14</v>
      </c>
      <c r="F296" s="73">
        <v>1</v>
      </c>
      <c r="G296" s="31">
        <f>F296*E296</f>
        <v>14</v>
      </c>
      <c r="H296" s="74"/>
      <c r="I296" s="170"/>
    </row>
    <row r="297" spans="1:9" ht="15.5" x14ac:dyDescent="0.4">
      <c r="A297" s="82" t="s">
        <v>462</v>
      </c>
      <c r="B297" s="76" t="s">
        <v>463</v>
      </c>
      <c r="C297" s="33"/>
      <c r="D297" s="73">
        <v>2</v>
      </c>
      <c r="E297" s="73">
        <v>10</v>
      </c>
      <c r="F297" s="73">
        <v>1</v>
      </c>
      <c r="G297" s="31">
        <f>F297*E297</f>
        <v>10</v>
      </c>
      <c r="H297" s="78" t="s">
        <v>361</v>
      </c>
      <c r="I297" s="170"/>
    </row>
    <row r="298" spans="1:9" ht="15.5" x14ac:dyDescent="0.4">
      <c r="A298" s="82" t="s">
        <v>464</v>
      </c>
      <c r="B298" s="76" t="s">
        <v>465</v>
      </c>
      <c r="C298" s="33"/>
      <c r="D298" s="73">
        <v>1</v>
      </c>
      <c r="E298" s="73">
        <v>9</v>
      </c>
      <c r="F298" s="73">
        <v>1</v>
      </c>
      <c r="G298" s="31">
        <f>F298*E298</f>
        <v>9</v>
      </c>
      <c r="H298" s="78" t="s">
        <v>466</v>
      </c>
      <c r="I298" s="170"/>
    </row>
    <row r="299" spans="1:9" ht="15.5" x14ac:dyDescent="0.4">
      <c r="A299" s="82" t="s">
        <v>467</v>
      </c>
      <c r="B299" s="76" t="s">
        <v>468</v>
      </c>
      <c r="C299" s="33"/>
      <c r="D299" s="73">
        <v>1</v>
      </c>
      <c r="E299" s="73">
        <v>16</v>
      </c>
      <c r="F299" s="73">
        <v>1</v>
      </c>
      <c r="G299" s="31">
        <f>F299*E299</f>
        <v>16</v>
      </c>
      <c r="H299" s="74"/>
      <c r="I299" s="171"/>
    </row>
    <row r="300" spans="1:9" ht="15.5" x14ac:dyDescent="0.4">
      <c r="A300" s="67" t="s">
        <v>469</v>
      </c>
      <c r="B300" s="68"/>
      <c r="C300" s="69"/>
      <c r="D300" s="68">
        <v>2</v>
      </c>
      <c r="E300" s="68"/>
      <c r="F300" s="68"/>
      <c r="G300" s="23">
        <f>SUM(G301:G302)</f>
        <v>119</v>
      </c>
      <c r="H300" s="70"/>
      <c r="I300" s="70"/>
    </row>
    <row r="301" spans="1:9" ht="15.5" x14ac:dyDescent="0.4">
      <c r="A301" s="82" t="s">
        <v>470</v>
      </c>
      <c r="B301" s="76" t="s">
        <v>471</v>
      </c>
      <c r="C301" s="33"/>
      <c r="D301" s="73">
        <v>1</v>
      </c>
      <c r="E301" s="73">
        <v>17</v>
      </c>
      <c r="F301" s="73">
        <v>4</v>
      </c>
      <c r="G301" s="31">
        <f>F301*E301</f>
        <v>68</v>
      </c>
      <c r="H301" s="78" t="s">
        <v>472</v>
      </c>
      <c r="I301" s="156" t="s">
        <v>19</v>
      </c>
    </row>
    <row r="302" spans="1:9" ht="25" x14ac:dyDescent="0.4">
      <c r="A302" s="82" t="s">
        <v>473</v>
      </c>
      <c r="B302" s="76" t="s">
        <v>474</v>
      </c>
      <c r="C302" s="33"/>
      <c r="D302" s="73">
        <v>1</v>
      </c>
      <c r="E302" s="73">
        <v>17</v>
      </c>
      <c r="F302" s="73">
        <v>3</v>
      </c>
      <c r="G302" s="31">
        <f>F302*E302</f>
        <v>51</v>
      </c>
      <c r="H302" s="78" t="s">
        <v>475</v>
      </c>
      <c r="I302" s="157"/>
    </row>
    <row r="303" spans="1:9" ht="15.5" x14ac:dyDescent="0.4">
      <c r="A303" s="67" t="s">
        <v>196</v>
      </c>
      <c r="B303" s="68"/>
      <c r="C303" s="69"/>
      <c r="D303" s="68"/>
      <c r="E303" s="68"/>
      <c r="F303" s="68"/>
      <c r="G303" s="23">
        <f>SUM(G304:G311)</f>
        <v>54</v>
      </c>
      <c r="H303" s="70"/>
      <c r="I303" s="70"/>
    </row>
    <row r="304" spans="1:9" ht="37" x14ac:dyDescent="0.4">
      <c r="A304" s="82" t="s">
        <v>476</v>
      </c>
      <c r="B304" s="76" t="s">
        <v>375</v>
      </c>
      <c r="C304" s="33"/>
      <c r="D304" s="73"/>
      <c r="E304" s="73">
        <v>5</v>
      </c>
      <c r="F304" s="73">
        <v>1</v>
      </c>
      <c r="G304" s="31">
        <f t="shared" ref="G304:G311" si="15">F304*E304</f>
        <v>5</v>
      </c>
      <c r="H304" s="78" t="s">
        <v>477</v>
      </c>
      <c r="I304" s="169" t="s">
        <v>19</v>
      </c>
    </row>
    <row r="305" spans="1:9" ht="25" x14ac:dyDescent="0.4">
      <c r="A305" s="82" t="s">
        <v>478</v>
      </c>
      <c r="B305" s="76" t="s">
        <v>335</v>
      </c>
      <c r="C305" s="33"/>
      <c r="D305" s="73"/>
      <c r="E305" s="73">
        <v>8</v>
      </c>
      <c r="F305" s="73">
        <v>1</v>
      </c>
      <c r="G305" s="31">
        <f t="shared" si="15"/>
        <v>8</v>
      </c>
      <c r="H305" s="78" t="s">
        <v>479</v>
      </c>
      <c r="I305" s="170"/>
    </row>
    <row r="306" spans="1:9" ht="37" x14ac:dyDescent="0.4">
      <c r="A306" s="82" t="s">
        <v>480</v>
      </c>
      <c r="B306" s="76" t="s">
        <v>378</v>
      </c>
      <c r="C306" s="33"/>
      <c r="D306" s="73"/>
      <c r="E306" s="73">
        <v>7</v>
      </c>
      <c r="F306" s="73">
        <v>1</v>
      </c>
      <c r="G306" s="31">
        <f t="shared" si="15"/>
        <v>7</v>
      </c>
      <c r="H306" s="78" t="s">
        <v>481</v>
      </c>
      <c r="I306" s="170"/>
    </row>
    <row r="307" spans="1:9" ht="25" x14ac:dyDescent="0.4">
      <c r="A307" s="82" t="s">
        <v>482</v>
      </c>
      <c r="B307" s="76" t="s">
        <v>284</v>
      </c>
      <c r="C307" s="33"/>
      <c r="D307" s="73"/>
      <c r="E307" s="73">
        <v>12</v>
      </c>
      <c r="F307" s="73">
        <v>1</v>
      </c>
      <c r="G307" s="31">
        <f t="shared" si="15"/>
        <v>12</v>
      </c>
      <c r="H307" s="78" t="s">
        <v>483</v>
      </c>
      <c r="I307" s="170"/>
    </row>
    <row r="308" spans="1:9" ht="15.5" x14ac:dyDescent="0.4">
      <c r="A308" s="82" t="s">
        <v>484</v>
      </c>
      <c r="B308" s="76" t="s">
        <v>204</v>
      </c>
      <c r="C308" s="33"/>
      <c r="D308" s="73"/>
      <c r="E308" s="73">
        <v>4</v>
      </c>
      <c r="F308" s="73">
        <v>1</v>
      </c>
      <c r="G308" s="31">
        <f t="shared" si="15"/>
        <v>4</v>
      </c>
      <c r="H308" s="78"/>
      <c r="I308" s="170"/>
    </row>
    <row r="309" spans="1:9" ht="25" x14ac:dyDescent="0.4">
      <c r="A309" s="82" t="s">
        <v>485</v>
      </c>
      <c r="B309" s="76" t="s">
        <v>206</v>
      </c>
      <c r="C309" s="33"/>
      <c r="D309" s="73"/>
      <c r="E309" s="73">
        <v>8</v>
      </c>
      <c r="F309" s="73">
        <v>1</v>
      </c>
      <c r="G309" s="31">
        <f t="shared" si="15"/>
        <v>8</v>
      </c>
      <c r="H309" s="78" t="s">
        <v>483</v>
      </c>
      <c r="I309" s="170"/>
    </row>
    <row r="310" spans="1:9" ht="15.5" x14ac:dyDescent="0.4">
      <c r="A310" s="82" t="s">
        <v>486</v>
      </c>
      <c r="B310" s="76" t="s">
        <v>289</v>
      </c>
      <c r="C310" s="33"/>
      <c r="D310" s="73"/>
      <c r="E310" s="73">
        <v>5</v>
      </c>
      <c r="F310" s="73">
        <v>1</v>
      </c>
      <c r="G310" s="31">
        <f t="shared" si="15"/>
        <v>5</v>
      </c>
      <c r="H310" s="78"/>
      <c r="I310" s="170"/>
    </row>
    <row r="311" spans="1:9" ht="15.5" x14ac:dyDescent="0.4">
      <c r="A311" s="82" t="s">
        <v>487</v>
      </c>
      <c r="B311" s="76" t="s">
        <v>38</v>
      </c>
      <c r="C311" s="33"/>
      <c r="D311" s="73"/>
      <c r="E311" s="73">
        <v>5</v>
      </c>
      <c r="F311" s="73">
        <v>1</v>
      </c>
      <c r="G311" s="31">
        <f t="shared" si="15"/>
        <v>5</v>
      </c>
      <c r="H311" s="78"/>
      <c r="I311" s="171"/>
    </row>
    <row r="312" spans="1:9" ht="15.5" x14ac:dyDescent="0.4">
      <c r="A312" s="67" t="s">
        <v>210</v>
      </c>
      <c r="B312" s="68"/>
      <c r="C312" s="69"/>
      <c r="D312" s="68"/>
      <c r="E312" s="68"/>
      <c r="F312" s="68"/>
      <c r="G312" s="23">
        <f>SUM(G313:G315)</f>
        <v>22</v>
      </c>
      <c r="H312" s="70"/>
      <c r="I312" s="70"/>
    </row>
    <row r="313" spans="1:9" ht="25" x14ac:dyDescent="0.4">
      <c r="A313" s="73" t="s">
        <v>488</v>
      </c>
      <c r="B313" s="76" t="s">
        <v>489</v>
      </c>
      <c r="C313" s="80"/>
      <c r="D313" s="73">
        <v>1</v>
      </c>
      <c r="E313" s="73">
        <v>9</v>
      </c>
      <c r="F313" s="73">
        <v>1</v>
      </c>
      <c r="G313" s="31">
        <f>F313*E313</f>
        <v>9</v>
      </c>
      <c r="H313" s="78" t="s">
        <v>490</v>
      </c>
      <c r="I313" s="156" t="s">
        <v>19</v>
      </c>
    </row>
    <row r="314" spans="1:9" ht="15.5" x14ac:dyDescent="0.4">
      <c r="A314" s="82" t="s">
        <v>491</v>
      </c>
      <c r="B314" s="76" t="s">
        <v>66</v>
      </c>
      <c r="C314" s="33"/>
      <c r="D314" s="73">
        <v>1</v>
      </c>
      <c r="E314" s="73">
        <v>3</v>
      </c>
      <c r="F314" s="73">
        <v>1</v>
      </c>
      <c r="G314" s="31">
        <f>F314*E314</f>
        <v>3</v>
      </c>
      <c r="H314" s="74"/>
      <c r="I314" s="179"/>
    </row>
    <row r="315" spans="1:9" ht="15.5" x14ac:dyDescent="0.4">
      <c r="A315" s="82" t="s">
        <v>492</v>
      </c>
      <c r="B315" s="76" t="s">
        <v>63</v>
      </c>
      <c r="C315" s="33"/>
      <c r="D315" s="73">
        <v>5</v>
      </c>
      <c r="E315" s="73">
        <v>10</v>
      </c>
      <c r="F315" s="73">
        <v>1</v>
      </c>
      <c r="G315" s="31">
        <f>F315*E315</f>
        <v>10</v>
      </c>
      <c r="H315" s="74"/>
      <c r="I315" s="157"/>
    </row>
    <row r="316" spans="1:9" ht="6.4" customHeight="1" x14ac:dyDescent="0.4">
      <c r="A316" s="64"/>
      <c r="B316" s="76"/>
      <c r="C316" s="64"/>
      <c r="D316" s="64"/>
      <c r="E316" s="64"/>
      <c r="F316" s="64"/>
      <c r="G316" s="1"/>
      <c r="H316" s="65"/>
      <c r="I316" s="65"/>
    </row>
    <row r="317" spans="1:9" ht="17" x14ac:dyDescent="0.45">
      <c r="A317" s="109" t="s">
        <v>493</v>
      </c>
      <c r="B317" s="110"/>
      <c r="C317" s="66"/>
      <c r="D317" s="110"/>
      <c r="E317" s="110"/>
      <c r="F317" s="110"/>
      <c r="G317" s="49">
        <f>G318+G323+G325+G331+G335+G339+G349+G359+G365</f>
        <v>812.5</v>
      </c>
      <c r="H317" s="111"/>
      <c r="I317" s="112"/>
    </row>
    <row r="318" spans="1:9" ht="15.5" x14ac:dyDescent="0.4">
      <c r="A318" s="67" t="s">
        <v>494</v>
      </c>
      <c r="B318" s="68"/>
      <c r="C318" s="69"/>
      <c r="D318" s="68"/>
      <c r="E318" s="68"/>
      <c r="F318" s="68"/>
      <c r="G318" s="23">
        <f>SUM(G319:G322)</f>
        <v>119.5</v>
      </c>
      <c r="H318" s="70"/>
      <c r="I318" s="70"/>
    </row>
    <row r="319" spans="1:9" ht="15.5" x14ac:dyDescent="0.4">
      <c r="A319" s="82" t="s">
        <v>495</v>
      </c>
      <c r="B319" s="76" t="s">
        <v>496</v>
      </c>
      <c r="C319" s="33"/>
      <c r="D319" s="73">
        <v>30</v>
      </c>
      <c r="E319" s="73">
        <v>45</v>
      </c>
      <c r="F319" s="73">
        <v>1</v>
      </c>
      <c r="G319" s="31">
        <f>F319*E319</f>
        <v>45</v>
      </c>
      <c r="H319" s="78"/>
      <c r="I319" s="156" t="s">
        <v>19</v>
      </c>
    </row>
    <row r="320" spans="1:9" ht="15.5" x14ac:dyDescent="0.4">
      <c r="A320" s="82" t="s">
        <v>497</v>
      </c>
      <c r="B320" s="76" t="s">
        <v>498</v>
      </c>
      <c r="C320" s="33"/>
      <c r="D320" s="73">
        <v>35</v>
      </c>
      <c r="E320" s="73">
        <v>52.5</v>
      </c>
      <c r="F320" s="73">
        <v>1</v>
      </c>
      <c r="G320" s="31">
        <f>F320*E320</f>
        <v>52.5</v>
      </c>
      <c r="H320" s="78" t="s">
        <v>499</v>
      </c>
      <c r="I320" s="179"/>
    </row>
    <row r="321" spans="1:9" ht="15.5" x14ac:dyDescent="0.4">
      <c r="A321" s="82" t="s">
        <v>500</v>
      </c>
      <c r="B321" s="76" t="s">
        <v>72</v>
      </c>
      <c r="C321" s="33"/>
      <c r="D321" s="73">
        <v>1</v>
      </c>
      <c r="E321" s="73">
        <v>5</v>
      </c>
      <c r="F321" s="73">
        <v>2</v>
      </c>
      <c r="G321" s="31">
        <f>F321*E321</f>
        <v>10</v>
      </c>
      <c r="H321" s="74" t="s">
        <v>501</v>
      </c>
      <c r="I321" s="179"/>
    </row>
    <row r="322" spans="1:9" ht="15.5" x14ac:dyDescent="0.4">
      <c r="A322" s="82" t="s">
        <v>502</v>
      </c>
      <c r="B322" s="76" t="s">
        <v>85</v>
      </c>
      <c r="C322" s="33"/>
      <c r="D322" s="73">
        <v>3</v>
      </c>
      <c r="E322" s="73">
        <v>12</v>
      </c>
      <c r="F322" s="73">
        <v>1</v>
      </c>
      <c r="G322" s="31">
        <f>F322*E322</f>
        <v>12</v>
      </c>
      <c r="H322" s="78" t="s">
        <v>503</v>
      </c>
      <c r="I322" s="157"/>
    </row>
    <row r="323" spans="1:9" ht="15.5" x14ac:dyDescent="0.4">
      <c r="A323" s="67" t="s">
        <v>504</v>
      </c>
      <c r="B323" s="68"/>
      <c r="C323" s="69"/>
      <c r="D323" s="68"/>
      <c r="E323" s="68"/>
      <c r="F323" s="68"/>
      <c r="G323" s="23">
        <f>SUM(G324:G324)</f>
        <v>20</v>
      </c>
      <c r="H323" s="70"/>
      <c r="I323" s="70"/>
    </row>
    <row r="324" spans="1:9" ht="15.5" x14ac:dyDescent="0.4">
      <c r="A324" s="82" t="s">
        <v>505</v>
      </c>
      <c r="B324" s="76" t="s">
        <v>506</v>
      </c>
      <c r="C324" s="33"/>
      <c r="D324" s="73">
        <v>5</v>
      </c>
      <c r="E324" s="73">
        <v>20</v>
      </c>
      <c r="F324" s="73">
        <v>1</v>
      </c>
      <c r="G324" s="31">
        <f>F324*E324</f>
        <v>20</v>
      </c>
      <c r="H324" s="78"/>
      <c r="I324" s="113" t="s">
        <v>19</v>
      </c>
    </row>
    <row r="325" spans="1:9" ht="15.5" x14ac:dyDescent="0.4">
      <c r="A325" s="67" t="s">
        <v>507</v>
      </c>
      <c r="B325" s="68"/>
      <c r="C325" s="69"/>
      <c r="D325" s="68"/>
      <c r="E325" s="68"/>
      <c r="F325" s="68"/>
      <c r="G325" s="23">
        <f>SUM(G326:G330)</f>
        <v>109</v>
      </c>
      <c r="H325" s="70"/>
      <c r="I325" s="70"/>
    </row>
    <row r="326" spans="1:9" ht="15.5" x14ac:dyDescent="0.4">
      <c r="A326" s="82" t="s">
        <v>508</v>
      </c>
      <c r="B326" s="76" t="s">
        <v>509</v>
      </c>
      <c r="C326" s="33"/>
      <c r="D326" s="73">
        <v>1</v>
      </c>
      <c r="E326" s="73">
        <v>3</v>
      </c>
      <c r="F326" s="73">
        <v>4</v>
      </c>
      <c r="G326" s="31">
        <f>F326*E326</f>
        <v>12</v>
      </c>
      <c r="H326" s="78"/>
      <c r="I326" s="156" t="s">
        <v>19</v>
      </c>
    </row>
    <row r="327" spans="1:9" ht="15.5" x14ac:dyDescent="0.4">
      <c r="A327" s="82" t="s">
        <v>510</v>
      </c>
      <c r="B327" s="76" t="s">
        <v>511</v>
      </c>
      <c r="C327" s="33"/>
      <c r="D327" s="73">
        <v>1</v>
      </c>
      <c r="E327" s="73">
        <v>3</v>
      </c>
      <c r="F327" s="73">
        <v>1</v>
      </c>
      <c r="G327" s="31">
        <f>F327*E327</f>
        <v>3</v>
      </c>
      <c r="H327" s="74"/>
      <c r="I327" s="179"/>
    </row>
    <row r="328" spans="1:9" ht="15.5" x14ac:dyDescent="0.4">
      <c r="A328" s="82" t="s">
        <v>512</v>
      </c>
      <c r="B328" s="76" t="s">
        <v>513</v>
      </c>
      <c r="C328" s="33"/>
      <c r="D328" s="73"/>
      <c r="E328" s="73">
        <v>30</v>
      </c>
      <c r="F328" s="73">
        <v>2</v>
      </c>
      <c r="G328" s="31">
        <f>F328*E328</f>
        <v>60</v>
      </c>
      <c r="H328" s="74" t="s">
        <v>514</v>
      </c>
      <c r="I328" s="179"/>
    </row>
    <row r="329" spans="1:9" ht="49" x14ac:dyDescent="0.4">
      <c r="A329" s="82" t="s">
        <v>515</v>
      </c>
      <c r="B329" s="76" t="s">
        <v>516</v>
      </c>
      <c r="C329" s="33"/>
      <c r="D329" s="73"/>
      <c r="E329" s="73">
        <v>20</v>
      </c>
      <c r="F329" s="73">
        <v>1</v>
      </c>
      <c r="G329" s="31">
        <f>F329*E329</f>
        <v>20</v>
      </c>
      <c r="H329" s="78" t="s">
        <v>517</v>
      </c>
      <c r="I329" s="179"/>
    </row>
    <row r="330" spans="1:9" ht="15.5" x14ac:dyDescent="0.4">
      <c r="A330" s="82" t="s">
        <v>518</v>
      </c>
      <c r="B330" s="76" t="s">
        <v>519</v>
      </c>
      <c r="C330" s="33"/>
      <c r="D330" s="73">
        <v>2</v>
      </c>
      <c r="E330" s="73">
        <v>14</v>
      </c>
      <c r="F330" s="73">
        <v>1</v>
      </c>
      <c r="G330" s="31">
        <f>F330*E330</f>
        <v>14</v>
      </c>
      <c r="H330" s="74"/>
      <c r="I330" s="157"/>
    </row>
    <row r="331" spans="1:9" ht="15.5" x14ac:dyDescent="0.4">
      <c r="A331" s="67" t="s">
        <v>520</v>
      </c>
      <c r="B331" s="68"/>
      <c r="C331" s="69"/>
      <c r="D331" s="68"/>
      <c r="E331" s="68"/>
      <c r="F331" s="68"/>
      <c r="G331" s="23">
        <f>SUM(G332:G334)</f>
        <v>33</v>
      </c>
      <c r="H331" s="70"/>
      <c r="I331" s="70"/>
    </row>
    <row r="332" spans="1:9" ht="15.5" x14ac:dyDescent="0.4">
      <c r="A332" s="82" t="s">
        <v>521</v>
      </c>
      <c r="B332" s="76" t="s">
        <v>509</v>
      </c>
      <c r="C332" s="33"/>
      <c r="D332" s="73">
        <v>1</v>
      </c>
      <c r="E332" s="73">
        <v>3</v>
      </c>
      <c r="F332" s="73">
        <v>2</v>
      </c>
      <c r="G332" s="31">
        <f>F332*E332</f>
        <v>6</v>
      </c>
      <c r="H332" s="78"/>
      <c r="I332" s="156" t="s">
        <v>19</v>
      </c>
    </row>
    <row r="333" spans="1:9" ht="15.5" x14ac:dyDescent="0.4">
      <c r="A333" s="82" t="s">
        <v>522</v>
      </c>
      <c r="B333" s="76" t="s">
        <v>511</v>
      </c>
      <c r="C333" s="33"/>
      <c r="D333" s="73">
        <v>1</v>
      </c>
      <c r="E333" s="73">
        <v>3</v>
      </c>
      <c r="F333" s="73">
        <v>1</v>
      </c>
      <c r="G333" s="31">
        <f>F333*E333</f>
        <v>3</v>
      </c>
      <c r="H333" s="74"/>
      <c r="I333" s="179"/>
    </row>
    <row r="334" spans="1:9" ht="15.5" x14ac:dyDescent="0.4">
      <c r="A334" s="82" t="s">
        <v>523</v>
      </c>
      <c r="B334" s="76" t="s">
        <v>524</v>
      </c>
      <c r="C334" s="33"/>
      <c r="D334" s="73"/>
      <c r="E334" s="73">
        <v>12</v>
      </c>
      <c r="F334" s="73">
        <v>2</v>
      </c>
      <c r="G334" s="31">
        <f>F334*E334</f>
        <v>24</v>
      </c>
      <c r="H334" s="78"/>
      <c r="I334" s="157"/>
    </row>
    <row r="335" spans="1:9" ht="15.5" x14ac:dyDescent="0.4">
      <c r="A335" s="67" t="s">
        <v>525</v>
      </c>
      <c r="B335" s="68"/>
      <c r="C335" s="69"/>
      <c r="D335" s="68"/>
      <c r="E335" s="68"/>
      <c r="F335" s="68"/>
      <c r="G335" s="23">
        <f>SUM(G336:G338)</f>
        <v>31</v>
      </c>
      <c r="H335" s="70"/>
      <c r="I335" s="70"/>
    </row>
    <row r="336" spans="1:9" ht="25" x14ac:dyDescent="0.4">
      <c r="A336" s="82" t="s">
        <v>526</v>
      </c>
      <c r="B336" s="76" t="s">
        <v>509</v>
      </c>
      <c r="C336" s="33"/>
      <c r="D336" s="73">
        <v>1</v>
      </c>
      <c r="E336" s="73">
        <v>3</v>
      </c>
      <c r="F336" s="73">
        <v>1</v>
      </c>
      <c r="G336" s="31">
        <f>F336*E336</f>
        <v>3</v>
      </c>
      <c r="H336" s="78" t="s">
        <v>527</v>
      </c>
      <c r="I336" s="156" t="s">
        <v>19</v>
      </c>
    </row>
    <row r="337" spans="1:9" ht="25" x14ac:dyDescent="0.4">
      <c r="A337" s="82" t="s">
        <v>528</v>
      </c>
      <c r="B337" s="76" t="s">
        <v>529</v>
      </c>
      <c r="C337" s="33"/>
      <c r="D337" s="73"/>
      <c r="E337" s="73">
        <v>16</v>
      </c>
      <c r="F337" s="73">
        <v>1</v>
      </c>
      <c r="G337" s="31">
        <f>F337*E337</f>
        <v>16</v>
      </c>
      <c r="H337" s="78" t="s">
        <v>530</v>
      </c>
      <c r="I337" s="179"/>
    </row>
    <row r="338" spans="1:9" ht="15.5" x14ac:dyDescent="0.4">
      <c r="A338" s="82" t="s">
        <v>531</v>
      </c>
      <c r="B338" s="76" t="s">
        <v>524</v>
      </c>
      <c r="C338" s="33"/>
      <c r="D338" s="73"/>
      <c r="E338" s="73">
        <v>12</v>
      </c>
      <c r="F338" s="73">
        <v>1</v>
      </c>
      <c r="G338" s="31">
        <f>F338*E338</f>
        <v>12</v>
      </c>
      <c r="H338" s="78" t="s">
        <v>532</v>
      </c>
      <c r="I338" s="157"/>
    </row>
    <row r="339" spans="1:9" ht="15.5" x14ac:dyDescent="0.4">
      <c r="A339" s="67" t="s">
        <v>533</v>
      </c>
      <c r="B339" s="68"/>
      <c r="C339" s="69"/>
      <c r="D339" s="68"/>
      <c r="E339" s="68"/>
      <c r="F339" s="68"/>
      <c r="G339" s="23">
        <f>SUM(G340:G348)</f>
        <v>164</v>
      </c>
      <c r="H339" s="70"/>
      <c r="I339" s="70"/>
    </row>
    <row r="340" spans="1:9" ht="15.5" x14ac:dyDescent="0.4">
      <c r="A340" s="82" t="s">
        <v>534</v>
      </c>
      <c r="B340" s="76" t="s">
        <v>535</v>
      </c>
      <c r="C340" s="33"/>
      <c r="D340" s="73"/>
      <c r="E340" s="73">
        <v>4</v>
      </c>
      <c r="F340" s="73">
        <v>1</v>
      </c>
      <c r="G340" s="31">
        <f t="shared" ref="G340:G347" si="16">F340*E340</f>
        <v>4</v>
      </c>
      <c r="H340" s="74" t="s">
        <v>536</v>
      </c>
      <c r="I340" s="166" t="s">
        <v>19</v>
      </c>
    </row>
    <row r="341" spans="1:9" ht="15.5" x14ac:dyDescent="0.4">
      <c r="A341" s="82" t="s">
        <v>537</v>
      </c>
      <c r="B341" s="76" t="s">
        <v>509</v>
      </c>
      <c r="C341" s="33"/>
      <c r="D341" s="73">
        <v>1</v>
      </c>
      <c r="E341" s="73">
        <v>3</v>
      </c>
      <c r="F341" s="73">
        <v>1</v>
      </c>
      <c r="G341" s="31">
        <f t="shared" si="16"/>
        <v>3</v>
      </c>
      <c r="H341" s="78"/>
      <c r="I341" s="167"/>
    </row>
    <row r="342" spans="1:9" ht="25" x14ac:dyDescent="0.4">
      <c r="A342" s="82" t="s">
        <v>538</v>
      </c>
      <c r="B342" s="76" t="s">
        <v>539</v>
      </c>
      <c r="C342" s="33"/>
      <c r="D342" s="73">
        <v>1</v>
      </c>
      <c r="E342" s="73">
        <v>4</v>
      </c>
      <c r="F342" s="73">
        <v>4</v>
      </c>
      <c r="G342" s="31">
        <f t="shared" si="16"/>
        <v>16</v>
      </c>
      <c r="H342" s="78" t="s">
        <v>527</v>
      </c>
      <c r="I342" s="167"/>
    </row>
    <row r="343" spans="1:9" ht="15.5" x14ac:dyDescent="0.4">
      <c r="A343" s="82" t="s">
        <v>540</v>
      </c>
      <c r="B343" s="76" t="s">
        <v>511</v>
      </c>
      <c r="C343" s="33"/>
      <c r="D343" s="73">
        <v>1</v>
      </c>
      <c r="E343" s="73">
        <v>5</v>
      </c>
      <c r="F343" s="73">
        <v>1</v>
      </c>
      <c r="G343" s="31">
        <f t="shared" si="16"/>
        <v>5</v>
      </c>
      <c r="H343" s="74" t="s">
        <v>195</v>
      </c>
      <c r="I343" s="167"/>
    </row>
    <row r="344" spans="1:9" ht="15.5" x14ac:dyDescent="0.4">
      <c r="A344" s="82" t="s">
        <v>541</v>
      </c>
      <c r="B344" s="76" t="s">
        <v>542</v>
      </c>
      <c r="C344" s="33"/>
      <c r="D344" s="73"/>
      <c r="E344" s="73">
        <v>45</v>
      </c>
      <c r="F344" s="73">
        <v>2</v>
      </c>
      <c r="G344" s="31">
        <f t="shared" si="16"/>
        <v>90</v>
      </c>
      <c r="H344" s="74" t="s">
        <v>514</v>
      </c>
      <c r="I344" s="167"/>
    </row>
    <row r="345" spans="1:9" ht="25" x14ac:dyDescent="0.4">
      <c r="A345" s="82" t="s">
        <v>543</v>
      </c>
      <c r="B345" s="76" t="s">
        <v>544</v>
      </c>
      <c r="C345" s="33"/>
      <c r="D345" s="73">
        <v>4</v>
      </c>
      <c r="E345" s="73">
        <v>21</v>
      </c>
      <c r="F345" s="73">
        <v>1</v>
      </c>
      <c r="G345" s="31">
        <f t="shared" si="16"/>
        <v>21</v>
      </c>
      <c r="H345" s="78" t="s">
        <v>545</v>
      </c>
      <c r="I345" s="167"/>
    </row>
    <row r="346" spans="1:9" ht="15.5" x14ac:dyDescent="0.4">
      <c r="A346" s="82" t="s">
        <v>546</v>
      </c>
      <c r="B346" s="76" t="s">
        <v>519</v>
      </c>
      <c r="C346" s="33"/>
      <c r="D346" s="73">
        <v>2</v>
      </c>
      <c r="E346" s="73">
        <v>14</v>
      </c>
      <c r="F346" s="73">
        <v>1</v>
      </c>
      <c r="G346" s="31">
        <f t="shared" si="16"/>
        <v>14</v>
      </c>
      <c r="H346" s="74"/>
      <c r="I346" s="167"/>
    </row>
    <row r="347" spans="1:9" ht="15.5" x14ac:dyDescent="0.4">
      <c r="A347" s="82" t="s">
        <v>547</v>
      </c>
      <c r="B347" s="76" t="s">
        <v>506</v>
      </c>
      <c r="C347" s="33"/>
      <c r="D347" s="73">
        <v>2</v>
      </c>
      <c r="E347" s="73">
        <v>8</v>
      </c>
      <c r="F347" s="73">
        <v>1</v>
      </c>
      <c r="G347" s="31">
        <f t="shared" si="16"/>
        <v>8</v>
      </c>
      <c r="H347" s="78"/>
      <c r="I347" s="167"/>
    </row>
    <row r="348" spans="1:9" ht="15.5" x14ac:dyDescent="0.4">
      <c r="A348" s="82" t="s">
        <v>548</v>
      </c>
      <c r="B348" s="76" t="s">
        <v>549</v>
      </c>
      <c r="C348" s="33"/>
      <c r="D348" s="73"/>
      <c r="E348" s="73">
        <v>3</v>
      </c>
      <c r="F348" s="73">
        <v>1</v>
      </c>
      <c r="G348" s="31">
        <f>F348*E348</f>
        <v>3</v>
      </c>
      <c r="H348" s="78" t="s">
        <v>550</v>
      </c>
      <c r="I348" s="168"/>
    </row>
    <row r="349" spans="1:9" ht="15.5" x14ac:dyDescent="0.4">
      <c r="A349" s="67" t="s">
        <v>551</v>
      </c>
      <c r="B349" s="68"/>
      <c r="C349" s="69"/>
      <c r="D349" s="68"/>
      <c r="E349" s="68"/>
      <c r="F349" s="68"/>
      <c r="G349" s="23">
        <f>SUM(G350:G358)</f>
        <v>161</v>
      </c>
      <c r="H349" s="70"/>
      <c r="I349" s="70"/>
    </row>
    <row r="350" spans="1:9" ht="15.5" x14ac:dyDescent="0.4">
      <c r="A350" s="82" t="s">
        <v>552</v>
      </c>
      <c r="B350" s="76" t="s">
        <v>535</v>
      </c>
      <c r="C350" s="33"/>
      <c r="D350" s="73"/>
      <c r="E350" s="73">
        <v>4</v>
      </c>
      <c r="F350" s="73">
        <v>1</v>
      </c>
      <c r="G350" s="31">
        <f t="shared" ref="G350:G358" si="17">F350*E350</f>
        <v>4</v>
      </c>
      <c r="H350" s="74" t="s">
        <v>536</v>
      </c>
      <c r="I350" s="169" t="s">
        <v>19</v>
      </c>
    </row>
    <row r="351" spans="1:9" ht="15.5" x14ac:dyDescent="0.4">
      <c r="A351" s="82" t="s">
        <v>553</v>
      </c>
      <c r="B351" s="76" t="s">
        <v>509</v>
      </c>
      <c r="C351" s="33"/>
      <c r="D351" s="73">
        <v>1</v>
      </c>
      <c r="E351" s="73">
        <v>3</v>
      </c>
      <c r="F351" s="73">
        <v>1</v>
      </c>
      <c r="G351" s="31">
        <f t="shared" si="17"/>
        <v>3</v>
      </c>
      <c r="H351" s="78"/>
      <c r="I351" s="170"/>
    </row>
    <row r="352" spans="1:9" ht="25" x14ac:dyDescent="0.4">
      <c r="A352" s="82" t="s">
        <v>554</v>
      </c>
      <c r="B352" s="76" t="s">
        <v>539</v>
      </c>
      <c r="C352" s="33"/>
      <c r="D352" s="73">
        <v>1</v>
      </c>
      <c r="E352" s="73">
        <v>4</v>
      </c>
      <c r="F352" s="73">
        <v>2</v>
      </c>
      <c r="G352" s="31">
        <f t="shared" si="17"/>
        <v>8</v>
      </c>
      <c r="H352" s="78" t="s">
        <v>527</v>
      </c>
      <c r="I352" s="170"/>
    </row>
    <row r="353" spans="1:9" ht="15.5" x14ac:dyDescent="0.4">
      <c r="A353" s="82" t="s">
        <v>555</v>
      </c>
      <c r="B353" s="76" t="s">
        <v>511</v>
      </c>
      <c r="C353" s="33"/>
      <c r="D353" s="73">
        <v>1</v>
      </c>
      <c r="E353" s="73">
        <v>5</v>
      </c>
      <c r="F353" s="73">
        <v>1</v>
      </c>
      <c r="G353" s="31">
        <f t="shared" si="17"/>
        <v>5</v>
      </c>
      <c r="H353" s="74" t="s">
        <v>195</v>
      </c>
      <c r="I353" s="170"/>
    </row>
    <row r="354" spans="1:9" ht="15.5" x14ac:dyDescent="0.4">
      <c r="A354" s="82" t="s">
        <v>556</v>
      </c>
      <c r="B354" s="76" t="s">
        <v>557</v>
      </c>
      <c r="C354" s="33"/>
      <c r="D354" s="73"/>
      <c r="E354" s="73">
        <v>40</v>
      </c>
      <c r="F354" s="73">
        <v>1</v>
      </c>
      <c r="G354" s="31">
        <f t="shared" si="17"/>
        <v>40</v>
      </c>
      <c r="H354" s="74" t="s">
        <v>514</v>
      </c>
      <c r="I354" s="170"/>
    </row>
    <row r="355" spans="1:9" ht="15.5" x14ac:dyDescent="0.4">
      <c r="A355" s="82" t="s">
        <v>558</v>
      </c>
      <c r="B355" s="76" t="s">
        <v>544</v>
      </c>
      <c r="C355" s="33"/>
      <c r="D355" s="73"/>
      <c r="E355" s="73">
        <v>10</v>
      </c>
      <c r="F355" s="73">
        <v>1</v>
      </c>
      <c r="G355" s="31">
        <f t="shared" si="17"/>
        <v>10</v>
      </c>
      <c r="H355" s="74" t="s">
        <v>559</v>
      </c>
      <c r="I355" s="170"/>
    </row>
    <row r="356" spans="1:9" ht="15.5" x14ac:dyDescent="0.4">
      <c r="A356" s="82" t="s">
        <v>560</v>
      </c>
      <c r="B356" s="76" t="s">
        <v>519</v>
      </c>
      <c r="C356" s="33"/>
      <c r="D356" s="73">
        <v>2</v>
      </c>
      <c r="E356" s="73">
        <v>14</v>
      </c>
      <c r="F356" s="73">
        <v>1</v>
      </c>
      <c r="G356" s="31">
        <f t="shared" si="17"/>
        <v>14</v>
      </c>
      <c r="H356" s="74"/>
      <c r="I356" s="170"/>
    </row>
    <row r="357" spans="1:9" ht="15.5" x14ac:dyDescent="0.4">
      <c r="A357" s="82" t="s">
        <v>561</v>
      </c>
      <c r="B357" s="76" t="s">
        <v>506</v>
      </c>
      <c r="C357" s="33"/>
      <c r="D357" s="73">
        <v>3</v>
      </c>
      <c r="E357" s="73">
        <v>12</v>
      </c>
      <c r="F357" s="73">
        <v>1</v>
      </c>
      <c r="G357" s="31">
        <f t="shared" si="17"/>
        <v>12</v>
      </c>
      <c r="H357" s="78"/>
      <c r="I357" s="170"/>
    </row>
    <row r="358" spans="1:9" ht="25" x14ac:dyDescent="0.4">
      <c r="A358" s="82" t="s">
        <v>562</v>
      </c>
      <c r="B358" s="76" t="s">
        <v>563</v>
      </c>
      <c r="C358" s="33"/>
      <c r="D358" s="73"/>
      <c r="E358" s="73">
        <v>65</v>
      </c>
      <c r="F358" s="73">
        <v>1</v>
      </c>
      <c r="G358" s="31">
        <f t="shared" si="17"/>
        <v>65</v>
      </c>
      <c r="H358" s="78" t="s">
        <v>564</v>
      </c>
      <c r="I358" s="171"/>
    </row>
    <row r="359" spans="1:9" ht="15.5" x14ac:dyDescent="0.4">
      <c r="A359" s="67" t="s">
        <v>196</v>
      </c>
      <c r="B359" s="68"/>
      <c r="C359" s="69"/>
      <c r="D359" s="68"/>
      <c r="E359" s="68"/>
      <c r="F359" s="68"/>
      <c r="G359" s="23">
        <f>SUM(G360:G364)</f>
        <v>60</v>
      </c>
      <c r="H359" s="70"/>
      <c r="I359" s="70"/>
    </row>
    <row r="360" spans="1:9" ht="15.5" x14ac:dyDescent="0.4">
      <c r="A360" s="82" t="s">
        <v>565</v>
      </c>
      <c r="B360" s="76" t="s">
        <v>566</v>
      </c>
      <c r="C360" s="33"/>
      <c r="D360" s="73"/>
      <c r="E360" s="73">
        <v>20</v>
      </c>
      <c r="F360" s="73">
        <v>1</v>
      </c>
      <c r="G360" s="31">
        <f>F360*E360</f>
        <v>20</v>
      </c>
      <c r="H360" s="74" t="s">
        <v>567</v>
      </c>
      <c r="I360" s="166" t="s">
        <v>19</v>
      </c>
    </row>
    <row r="361" spans="1:9" ht="15.5" x14ac:dyDescent="0.4">
      <c r="A361" s="82" t="s">
        <v>568</v>
      </c>
      <c r="B361" s="76" t="s">
        <v>569</v>
      </c>
      <c r="C361" s="33"/>
      <c r="D361" s="73"/>
      <c r="E361" s="73">
        <v>30</v>
      </c>
      <c r="F361" s="73">
        <v>1</v>
      </c>
      <c r="G361" s="31">
        <f>F361*E361</f>
        <v>30</v>
      </c>
      <c r="H361" s="74"/>
      <c r="I361" s="167"/>
    </row>
    <row r="362" spans="1:9" ht="15.5" x14ac:dyDescent="0.4">
      <c r="A362" s="82" t="s">
        <v>570</v>
      </c>
      <c r="B362" s="76" t="s">
        <v>571</v>
      </c>
      <c r="C362" s="33"/>
      <c r="D362" s="73"/>
      <c r="E362" s="73"/>
      <c r="F362" s="73"/>
      <c r="G362" s="50" t="s">
        <v>27</v>
      </c>
      <c r="H362" s="74" t="s">
        <v>572</v>
      </c>
      <c r="I362" s="167"/>
    </row>
    <row r="363" spans="1:9" ht="15.5" x14ac:dyDescent="0.4">
      <c r="A363" s="82" t="s">
        <v>573</v>
      </c>
      <c r="B363" s="76" t="s">
        <v>38</v>
      </c>
      <c r="C363" s="33"/>
      <c r="D363" s="73"/>
      <c r="E363" s="73">
        <v>5</v>
      </c>
      <c r="F363" s="73">
        <v>1</v>
      </c>
      <c r="G363" s="31">
        <f>F363*E363</f>
        <v>5</v>
      </c>
      <c r="H363" s="74"/>
      <c r="I363" s="167"/>
    </row>
    <row r="364" spans="1:9" ht="15.5" x14ac:dyDescent="0.4">
      <c r="A364" s="82" t="s">
        <v>574</v>
      </c>
      <c r="B364" s="76" t="s">
        <v>289</v>
      </c>
      <c r="C364" s="33"/>
      <c r="D364" s="73"/>
      <c r="E364" s="73">
        <v>5</v>
      </c>
      <c r="F364" s="73">
        <v>1</v>
      </c>
      <c r="G364" s="31">
        <f>F364*E364</f>
        <v>5</v>
      </c>
      <c r="H364" s="78"/>
      <c r="I364" s="167"/>
    </row>
    <row r="365" spans="1:9" ht="15.5" x14ac:dyDescent="0.4">
      <c r="A365" s="67" t="s">
        <v>210</v>
      </c>
      <c r="B365" s="68"/>
      <c r="C365" s="69"/>
      <c r="D365" s="68"/>
      <c r="E365" s="68"/>
      <c r="F365" s="68"/>
      <c r="G365" s="23">
        <f>SUM(G366:G374)</f>
        <v>115</v>
      </c>
      <c r="H365" s="70"/>
      <c r="I365" s="70"/>
    </row>
    <row r="366" spans="1:9" ht="15.5" x14ac:dyDescent="0.4">
      <c r="A366" s="82" t="s">
        <v>575</v>
      </c>
      <c r="B366" s="76" t="s">
        <v>294</v>
      </c>
      <c r="C366" s="33"/>
      <c r="D366" s="73">
        <v>1</v>
      </c>
      <c r="E366" s="73">
        <v>9</v>
      </c>
      <c r="F366" s="73">
        <v>1</v>
      </c>
      <c r="G366" s="31">
        <f t="shared" ref="G366:G374" si="18">F366*E366</f>
        <v>9</v>
      </c>
      <c r="H366" s="74"/>
      <c r="I366" s="169" t="s">
        <v>19</v>
      </c>
    </row>
    <row r="367" spans="1:9" ht="15.5" x14ac:dyDescent="0.4">
      <c r="A367" s="82" t="s">
        <v>576</v>
      </c>
      <c r="B367" s="76" t="s">
        <v>577</v>
      </c>
      <c r="C367" s="33"/>
      <c r="D367" s="73">
        <v>1</v>
      </c>
      <c r="E367" s="73">
        <v>9</v>
      </c>
      <c r="F367" s="73">
        <v>1</v>
      </c>
      <c r="G367" s="31">
        <f t="shared" si="18"/>
        <v>9</v>
      </c>
      <c r="H367" s="74"/>
      <c r="I367" s="170"/>
    </row>
    <row r="368" spans="1:9" ht="15.5" x14ac:dyDescent="0.4">
      <c r="A368" s="82" t="s">
        <v>578</v>
      </c>
      <c r="B368" s="76" t="s">
        <v>360</v>
      </c>
      <c r="C368" s="33"/>
      <c r="D368" s="73">
        <v>2</v>
      </c>
      <c r="E368" s="73">
        <v>14</v>
      </c>
      <c r="F368" s="73">
        <v>1</v>
      </c>
      <c r="G368" s="31">
        <f t="shared" si="18"/>
        <v>14</v>
      </c>
      <c r="H368" s="74"/>
      <c r="I368" s="170"/>
    </row>
    <row r="369" spans="1:9" ht="15.5" x14ac:dyDescent="0.4">
      <c r="A369" s="82" t="s">
        <v>579</v>
      </c>
      <c r="B369" s="76" t="s">
        <v>292</v>
      </c>
      <c r="C369" s="33"/>
      <c r="D369" s="73">
        <v>1</v>
      </c>
      <c r="E369" s="73">
        <v>9</v>
      </c>
      <c r="F369" s="73">
        <v>1</v>
      </c>
      <c r="G369" s="31">
        <f t="shared" si="18"/>
        <v>9</v>
      </c>
      <c r="H369" s="74"/>
      <c r="I369" s="170"/>
    </row>
    <row r="370" spans="1:9" ht="15.5" x14ac:dyDescent="0.4">
      <c r="A370" s="82" t="s">
        <v>580</v>
      </c>
      <c r="B370" s="76" t="s">
        <v>581</v>
      </c>
      <c r="C370" s="33"/>
      <c r="D370" s="73">
        <v>2</v>
      </c>
      <c r="E370" s="73">
        <v>14</v>
      </c>
      <c r="F370" s="73">
        <v>1</v>
      </c>
      <c r="G370" s="31">
        <f t="shared" si="18"/>
        <v>14</v>
      </c>
      <c r="H370" s="74"/>
      <c r="I370" s="170"/>
    </row>
    <row r="371" spans="1:9" ht="15.5" x14ac:dyDescent="0.4">
      <c r="A371" s="82" t="s">
        <v>582</v>
      </c>
      <c r="B371" s="76" t="s">
        <v>583</v>
      </c>
      <c r="C371" s="33"/>
      <c r="D371" s="73">
        <v>1</v>
      </c>
      <c r="E371" s="73">
        <v>9</v>
      </c>
      <c r="F371" s="73">
        <v>1</v>
      </c>
      <c r="G371" s="31">
        <f t="shared" si="18"/>
        <v>9</v>
      </c>
      <c r="H371" s="74"/>
      <c r="I371" s="170"/>
    </row>
    <row r="372" spans="1:9" ht="15.5" x14ac:dyDescent="0.4">
      <c r="A372" s="82" t="s">
        <v>584</v>
      </c>
      <c r="B372" s="76" t="s">
        <v>299</v>
      </c>
      <c r="C372" s="33"/>
      <c r="D372" s="73">
        <v>1</v>
      </c>
      <c r="E372" s="73">
        <v>15</v>
      </c>
      <c r="F372" s="73">
        <v>1</v>
      </c>
      <c r="G372" s="31">
        <f t="shared" si="18"/>
        <v>15</v>
      </c>
      <c r="H372" s="74"/>
      <c r="I372" s="170"/>
    </row>
    <row r="373" spans="1:9" ht="15.5" x14ac:dyDescent="0.4">
      <c r="A373" s="82" t="s">
        <v>585</v>
      </c>
      <c r="B373" s="76" t="s">
        <v>66</v>
      </c>
      <c r="C373" s="33"/>
      <c r="D373" s="73">
        <v>1</v>
      </c>
      <c r="E373" s="73">
        <v>3</v>
      </c>
      <c r="F373" s="73">
        <v>2</v>
      </c>
      <c r="G373" s="31">
        <f t="shared" si="18"/>
        <v>6</v>
      </c>
      <c r="H373" s="78"/>
      <c r="I373" s="170"/>
    </row>
    <row r="374" spans="1:9" ht="15.5" x14ac:dyDescent="0.4">
      <c r="A374" s="82" t="s">
        <v>586</v>
      </c>
      <c r="B374" s="76" t="s">
        <v>587</v>
      </c>
      <c r="C374" s="33"/>
      <c r="D374" s="73">
        <v>15</v>
      </c>
      <c r="E374" s="73">
        <v>30</v>
      </c>
      <c r="F374" s="73">
        <v>1</v>
      </c>
      <c r="G374" s="31">
        <f t="shared" si="18"/>
        <v>30</v>
      </c>
      <c r="H374" s="74"/>
      <c r="I374" s="171"/>
    </row>
    <row r="375" spans="1:9" ht="6.4" customHeight="1" x14ac:dyDescent="0.4">
      <c r="A375" s="64"/>
      <c r="B375" s="64"/>
      <c r="C375" s="64"/>
      <c r="D375" s="64"/>
      <c r="E375" s="64"/>
      <c r="F375" s="64"/>
      <c r="G375" s="1"/>
      <c r="H375" s="65"/>
      <c r="I375" s="65"/>
    </row>
    <row r="376" spans="1:9" ht="17" x14ac:dyDescent="0.45">
      <c r="A376" s="114" t="s">
        <v>588</v>
      </c>
      <c r="B376" s="115"/>
      <c r="C376" s="66"/>
      <c r="D376" s="115"/>
      <c r="E376" s="115"/>
      <c r="F376" s="115"/>
      <c r="G376" s="51">
        <f>G378+G382+G384+G388+G393</f>
        <v>279</v>
      </c>
      <c r="H376" s="116"/>
      <c r="I376" s="117"/>
    </row>
    <row r="377" spans="1:9" ht="17" x14ac:dyDescent="0.45">
      <c r="A377" s="114"/>
      <c r="B377" s="115"/>
      <c r="C377" s="66"/>
      <c r="D377" s="115"/>
      <c r="E377" s="115"/>
      <c r="F377" s="115"/>
      <c r="G377" s="52">
        <f>G389</f>
        <v>25</v>
      </c>
      <c r="H377" s="117"/>
      <c r="I377" s="117"/>
    </row>
    <row r="378" spans="1:9" ht="15.5" x14ac:dyDescent="0.4">
      <c r="A378" s="67" t="s">
        <v>15</v>
      </c>
      <c r="B378" s="68"/>
      <c r="C378" s="69"/>
      <c r="D378" s="68"/>
      <c r="E378" s="68"/>
      <c r="F378" s="68"/>
      <c r="G378" s="23">
        <f>SUM(G379:G381)</f>
        <v>51</v>
      </c>
      <c r="H378" s="70"/>
      <c r="I378" s="70"/>
    </row>
    <row r="379" spans="1:9" ht="15.5" x14ac:dyDescent="0.4">
      <c r="A379" s="82" t="s">
        <v>589</v>
      </c>
      <c r="B379" s="76" t="s">
        <v>590</v>
      </c>
      <c r="C379" s="80"/>
      <c r="D379" s="73"/>
      <c r="E379" s="73">
        <v>15</v>
      </c>
      <c r="F379" s="73">
        <v>1</v>
      </c>
      <c r="G379" s="31">
        <f>F379*E379</f>
        <v>15</v>
      </c>
      <c r="H379" s="78"/>
      <c r="I379" s="156" t="s">
        <v>19</v>
      </c>
    </row>
    <row r="380" spans="1:9" ht="49" x14ac:dyDescent="0.4">
      <c r="A380" s="82" t="s">
        <v>591</v>
      </c>
      <c r="B380" s="76" t="s">
        <v>592</v>
      </c>
      <c r="C380" s="80"/>
      <c r="D380" s="73">
        <v>2</v>
      </c>
      <c r="E380" s="73">
        <v>16</v>
      </c>
      <c r="F380" s="73">
        <v>1</v>
      </c>
      <c r="G380" s="31">
        <f>F380*E380</f>
        <v>16</v>
      </c>
      <c r="H380" s="78" t="s">
        <v>593</v>
      </c>
      <c r="I380" s="179"/>
    </row>
    <row r="381" spans="1:9" ht="25" x14ac:dyDescent="0.4">
      <c r="A381" s="82" t="s">
        <v>594</v>
      </c>
      <c r="B381" s="76" t="s">
        <v>595</v>
      </c>
      <c r="C381" s="80"/>
      <c r="D381" s="73"/>
      <c r="E381" s="73">
        <v>20</v>
      </c>
      <c r="F381" s="73">
        <v>1</v>
      </c>
      <c r="G381" s="31">
        <f>F381*E381</f>
        <v>20</v>
      </c>
      <c r="H381" s="78" t="s">
        <v>596</v>
      </c>
      <c r="I381" s="79"/>
    </row>
    <row r="382" spans="1:9" ht="15.5" x14ac:dyDescent="0.4">
      <c r="A382" s="67" t="s">
        <v>597</v>
      </c>
      <c r="B382" s="68"/>
      <c r="C382" s="69"/>
      <c r="D382" s="68"/>
      <c r="E382" s="68"/>
      <c r="F382" s="68"/>
      <c r="G382" s="23">
        <f>G383</f>
        <v>8</v>
      </c>
      <c r="H382" s="70"/>
      <c r="I382" s="70"/>
    </row>
    <row r="383" spans="1:9" ht="15.5" x14ac:dyDescent="0.4">
      <c r="A383" s="82" t="s">
        <v>598</v>
      </c>
      <c r="B383" s="76" t="s">
        <v>599</v>
      </c>
      <c r="C383" s="80"/>
      <c r="D383" s="73"/>
      <c r="E383" s="73">
        <v>8</v>
      </c>
      <c r="F383" s="73">
        <v>1</v>
      </c>
      <c r="G383" s="31">
        <f>F383*E383</f>
        <v>8</v>
      </c>
      <c r="H383" s="74" t="s">
        <v>600</v>
      </c>
      <c r="I383" s="113" t="s">
        <v>19</v>
      </c>
    </row>
    <row r="384" spans="1:9" ht="15.5" x14ac:dyDescent="0.4">
      <c r="A384" s="67" t="s">
        <v>601</v>
      </c>
      <c r="B384" s="68"/>
      <c r="C384" s="69"/>
      <c r="D384" s="68"/>
      <c r="E384" s="68"/>
      <c r="F384" s="68"/>
      <c r="G384" s="23">
        <f>SUM(G385:G387)</f>
        <v>126</v>
      </c>
      <c r="H384" s="70"/>
      <c r="I384" s="70"/>
    </row>
    <row r="385" spans="1:9" ht="15.5" x14ac:dyDescent="0.4">
      <c r="A385" s="82" t="s">
        <v>602</v>
      </c>
      <c r="B385" s="76" t="s">
        <v>603</v>
      </c>
      <c r="C385" s="80"/>
      <c r="D385" s="73"/>
      <c r="E385" s="73">
        <v>90</v>
      </c>
      <c r="F385" s="73">
        <v>1</v>
      </c>
      <c r="G385" s="31">
        <f>F385*E385</f>
        <v>90</v>
      </c>
      <c r="H385" s="78" t="s">
        <v>604</v>
      </c>
      <c r="I385" s="156" t="s">
        <v>19</v>
      </c>
    </row>
    <row r="386" spans="1:9" ht="15.5" x14ac:dyDescent="0.4">
      <c r="A386" s="82" t="s">
        <v>605</v>
      </c>
      <c r="B386" s="76" t="s">
        <v>606</v>
      </c>
      <c r="C386" s="80"/>
      <c r="D386" s="73"/>
      <c r="E386" s="73">
        <v>6</v>
      </c>
      <c r="F386" s="73">
        <v>1</v>
      </c>
      <c r="G386" s="31">
        <f>F386*E386</f>
        <v>6</v>
      </c>
      <c r="H386" s="74"/>
      <c r="I386" s="179"/>
    </row>
    <row r="387" spans="1:9" ht="15.5" x14ac:dyDescent="0.4">
      <c r="A387" s="82" t="s">
        <v>607</v>
      </c>
      <c r="B387" s="76" t="s">
        <v>608</v>
      </c>
      <c r="C387" s="80"/>
      <c r="D387" s="73"/>
      <c r="E387" s="73">
        <v>30</v>
      </c>
      <c r="F387" s="73">
        <v>1</v>
      </c>
      <c r="G387" s="31">
        <f>F387*E387</f>
        <v>30</v>
      </c>
      <c r="H387" s="78" t="s">
        <v>609</v>
      </c>
      <c r="I387" s="180"/>
    </row>
    <row r="388" spans="1:9" ht="15.5" x14ac:dyDescent="0.4">
      <c r="A388" s="67" t="s">
        <v>196</v>
      </c>
      <c r="B388" s="68"/>
      <c r="C388" s="69"/>
      <c r="D388" s="68"/>
      <c r="E388" s="68"/>
      <c r="F388" s="68"/>
      <c r="G388" s="23">
        <f>SUM(G390:G391)</f>
        <v>10</v>
      </c>
      <c r="H388" s="70"/>
      <c r="I388" s="70"/>
    </row>
    <row r="389" spans="1:9" ht="15.5" x14ac:dyDescent="0.4">
      <c r="A389" s="67"/>
      <c r="B389" s="68"/>
      <c r="C389" s="69"/>
      <c r="D389" s="68"/>
      <c r="E389" s="68"/>
      <c r="F389" s="68"/>
      <c r="G389" s="25">
        <f>G392</f>
        <v>25</v>
      </c>
      <c r="H389" s="70"/>
      <c r="I389" s="70"/>
    </row>
    <row r="390" spans="1:9" ht="15.5" x14ac:dyDescent="0.4">
      <c r="A390" s="82" t="s">
        <v>610</v>
      </c>
      <c r="B390" s="76" t="s">
        <v>38</v>
      </c>
      <c r="C390" s="33"/>
      <c r="D390" s="73"/>
      <c r="E390" s="73">
        <v>5</v>
      </c>
      <c r="F390" s="73">
        <v>1</v>
      </c>
      <c r="G390" s="31">
        <f>F390*E390</f>
        <v>5</v>
      </c>
      <c r="H390" s="74"/>
      <c r="I390" s="166" t="s">
        <v>19</v>
      </c>
    </row>
    <row r="391" spans="1:9" ht="15.5" x14ac:dyDescent="0.4">
      <c r="A391" s="82" t="s">
        <v>611</v>
      </c>
      <c r="B391" s="76" t="s">
        <v>289</v>
      </c>
      <c r="C391" s="80"/>
      <c r="D391" s="73"/>
      <c r="E391" s="73">
        <v>5</v>
      </c>
      <c r="F391" s="73">
        <v>1</v>
      </c>
      <c r="G391" s="31">
        <f>F391*E391</f>
        <v>5</v>
      </c>
      <c r="H391" s="74"/>
      <c r="I391" s="167"/>
    </row>
    <row r="392" spans="1:9" ht="25" x14ac:dyDescent="0.4">
      <c r="A392" s="82" t="s">
        <v>612</v>
      </c>
      <c r="B392" s="72" t="s">
        <v>613</v>
      </c>
      <c r="C392" s="45"/>
      <c r="D392" s="71"/>
      <c r="E392" s="71">
        <v>25</v>
      </c>
      <c r="F392" s="71">
        <v>1</v>
      </c>
      <c r="G392" s="28">
        <f>F392*E392</f>
        <v>25</v>
      </c>
      <c r="H392" s="78" t="s">
        <v>614</v>
      </c>
      <c r="I392" s="168"/>
    </row>
    <row r="393" spans="1:9" ht="15.5" x14ac:dyDescent="0.4">
      <c r="A393" s="67" t="s">
        <v>210</v>
      </c>
      <c r="B393" s="68"/>
      <c r="C393" s="69"/>
      <c r="D393" s="68"/>
      <c r="E393" s="68"/>
      <c r="F393" s="68"/>
      <c r="G393" s="23">
        <f>SUM(G394:G400)</f>
        <v>84</v>
      </c>
      <c r="H393" s="70"/>
      <c r="I393" s="70"/>
    </row>
    <row r="394" spans="1:9" ht="15.5" x14ac:dyDescent="0.4">
      <c r="A394" s="82" t="s">
        <v>615</v>
      </c>
      <c r="B394" s="76" t="s">
        <v>294</v>
      </c>
      <c r="C394" s="33"/>
      <c r="D394" s="73">
        <v>1</v>
      </c>
      <c r="E394" s="73">
        <v>9</v>
      </c>
      <c r="F394" s="73">
        <v>1</v>
      </c>
      <c r="G394" s="31">
        <f t="shared" ref="G394:G400" si="19">F394*E394</f>
        <v>9</v>
      </c>
      <c r="H394" s="74"/>
      <c r="I394" s="169" t="s">
        <v>19</v>
      </c>
    </row>
    <row r="395" spans="1:9" ht="15.5" x14ac:dyDescent="0.4">
      <c r="A395" s="82" t="s">
        <v>616</v>
      </c>
      <c r="B395" s="76" t="s">
        <v>617</v>
      </c>
      <c r="C395" s="33"/>
      <c r="D395" s="73">
        <v>2</v>
      </c>
      <c r="E395" s="73">
        <v>14</v>
      </c>
      <c r="F395" s="73">
        <v>2</v>
      </c>
      <c r="G395" s="31">
        <f t="shared" si="19"/>
        <v>28</v>
      </c>
      <c r="H395" s="74"/>
      <c r="I395" s="170"/>
    </row>
    <row r="396" spans="1:9" ht="25" x14ac:dyDescent="0.4">
      <c r="A396" s="82" t="s">
        <v>618</v>
      </c>
      <c r="B396" s="76" t="s">
        <v>619</v>
      </c>
      <c r="C396" s="33"/>
      <c r="D396" s="73"/>
      <c r="E396" s="73">
        <v>4</v>
      </c>
      <c r="F396" s="73">
        <v>1</v>
      </c>
      <c r="G396" s="31">
        <f t="shared" si="19"/>
        <v>4</v>
      </c>
      <c r="H396" s="78" t="s">
        <v>620</v>
      </c>
      <c r="I396" s="170"/>
    </row>
    <row r="397" spans="1:9" ht="15.5" x14ac:dyDescent="0.4">
      <c r="A397" s="82" t="s">
        <v>621</v>
      </c>
      <c r="B397" s="76" t="s">
        <v>622</v>
      </c>
      <c r="C397" s="33"/>
      <c r="D397" s="73">
        <v>1</v>
      </c>
      <c r="E397" s="73">
        <v>10</v>
      </c>
      <c r="F397" s="73">
        <v>1</v>
      </c>
      <c r="G397" s="31">
        <f t="shared" si="19"/>
        <v>10</v>
      </c>
      <c r="H397" s="74" t="s">
        <v>623</v>
      </c>
      <c r="I397" s="170"/>
    </row>
    <row r="398" spans="1:9" ht="15.5" x14ac:dyDescent="0.4">
      <c r="A398" s="82" t="s">
        <v>624</v>
      </c>
      <c r="B398" s="76" t="s">
        <v>625</v>
      </c>
      <c r="C398" s="33"/>
      <c r="D398" s="73">
        <v>1</v>
      </c>
      <c r="E398" s="73">
        <v>6</v>
      </c>
      <c r="F398" s="73">
        <v>1</v>
      </c>
      <c r="G398" s="31">
        <f t="shared" si="19"/>
        <v>6</v>
      </c>
      <c r="H398" s="78" t="s">
        <v>626</v>
      </c>
      <c r="I398" s="170"/>
    </row>
    <row r="399" spans="1:9" ht="15.5" x14ac:dyDescent="0.4">
      <c r="A399" s="82" t="s">
        <v>627</v>
      </c>
      <c r="B399" s="76" t="s">
        <v>213</v>
      </c>
      <c r="C399" s="33"/>
      <c r="D399" s="73">
        <v>8</v>
      </c>
      <c r="E399" s="73">
        <v>15</v>
      </c>
      <c r="F399" s="73">
        <v>1</v>
      </c>
      <c r="G399" s="31">
        <f t="shared" si="19"/>
        <v>15</v>
      </c>
      <c r="H399" s="78" t="s">
        <v>628</v>
      </c>
      <c r="I399" s="170"/>
    </row>
    <row r="400" spans="1:9" ht="15.5" x14ac:dyDescent="0.4">
      <c r="A400" s="82" t="s">
        <v>629</v>
      </c>
      <c r="B400" s="76" t="s">
        <v>63</v>
      </c>
      <c r="C400" s="33"/>
      <c r="D400" s="73">
        <v>6</v>
      </c>
      <c r="E400" s="73">
        <v>12</v>
      </c>
      <c r="F400" s="73">
        <v>1</v>
      </c>
      <c r="G400" s="31">
        <f t="shared" si="19"/>
        <v>12</v>
      </c>
      <c r="H400" s="74"/>
      <c r="I400" s="171"/>
    </row>
    <row r="401" spans="1:9" ht="4.9000000000000004" customHeight="1" x14ac:dyDescent="0.4">
      <c r="A401" s="64"/>
      <c r="B401" s="64"/>
      <c r="C401" s="64"/>
      <c r="D401" s="64"/>
      <c r="E401" s="64"/>
      <c r="F401" s="64"/>
      <c r="G401" s="1"/>
      <c r="H401" s="65"/>
      <c r="I401" s="65"/>
    </row>
    <row r="402" spans="1:9" ht="17" x14ac:dyDescent="0.45">
      <c r="A402" s="118" t="s">
        <v>630</v>
      </c>
      <c r="B402" s="119"/>
      <c r="C402" s="66"/>
      <c r="D402" s="119"/>
      <c r="E402" s="119"/>
      <c r="F402" s="119"/>
      <c r="G402" s="53">
        <f>G404+G411+G418+G426+G437+G446+G449</f>
        <v>879</v>
      </c>
      <c r="H402" s="120"/>
      <c r="I402" s="121"/>
    </row>
    <row r="403" spans="1:9" ht="17" x14ac:dyDescent="0.45">
      <c r="A403" s="118"/>
      <c r="B403" s="119"/>
      <c r="C403" s="66"/>
      <c r="D403" s="119"/>
      <c r="E403" s="119"/>
      <c r="F403" s="119"/>
      <c r="G403" s="54">
        <f>G427+G438</f>
        <v>80</v>
      </c>
      <c r="H403" s="121"/>
      <c r="I403" s="121"/>
    </row>
    <row r="404" spans="1:9" ht="15.5" x14ac:dyDescent="0.4">
      <c r="A404" s="67" t="s">
        <v>15</v>
      </c>
      <c r="B404" s="68"/>
      <c r="C404" s="69"/>
      <c r="D404" s="68"/>
      <c r="E404" s="68"/>
      <c r="F404" s="68"/>
      <c r="G404" s="23">
        <f>SUM(G405:G410)</f>
        <v>44</v>
      </c>
      <c r="H404" s="70"/>
      <c r="I404" s="70"/>
    </row>
    <row r="405" spans="1:9" ht="15.5" x14ac:dyDescent="0.4">
      <c r="A405" s="82" t="s">
        <v>631</v>
      </c>
      <c r="B405" s="76" t="s">
        <v>632</v>
      </c>
      <c r="C405" s="33"/>
      <c r="D405" s="73">
        <v>3</v>
      </c>
      <c r="E405" s="122">
        <v>4.5</v>
      </c>
      <c r="F405" s="73">
        <v>1</v>
      </c>
      <c r="G405" s="31">
        <f t="shared" ref="G405:G410" si="20">F405*E405</f>
        <v>4.5</v>
      </c>
      <c r="H405" s="74"/>
      <c r="I405" s="172" t="s">
        <v>633</v>
      </c>
    </row>
    <row r="406" spans="1:9" ht="15.5" x14ac:dyDescent="0.4">
      <c r="A406" s="82" t="s">
        <v>634</v>
      </c>
      <c r="B406" s="76" t="s">
        <v>72</v>
      </c>
      <c r="C406" s="33"/>
      <c r="D406" s="73">
        <v>1</v>
      </c>
      <c r="E406" s="73">
        <v>5</v>
      </c>
      <c r="F406" s="73">
        <v>1</v>
      </c>
      <c r="G406" s="31">
        <f t="shared" si="20"/>
        <v>5</v>
      </c>
      <c r="H406" s="74" t="s">
        <v>187</v>
      </c>
      <c r="I406" s="173"/>
    </row>
    <row r="407" spans="1:9" ht="37" x14ac:dyDescent="0.4">
      <c r="A407" s="82" t="s">
        <v>635</v>
      </c>
      <c r="B407" s="76" t="s">
        <v>636</v>
      </c>
      <c r="C407" s="33"/>
      <c r="D407" s="73">
        <v>2</v>
      </c>
      <c r="E407" s="73">
        <v>14</v>
      </c>
      <c r="F407" s="73">
        <v>1</v>
      </c>
      <c r="G407" s="31">
        <f t="shared" si="20"/>
        <v>14</v>
      </c>
      <c r="H407" s="78" t="s">
        <v>637</v>
      </c>
      <c r="I407" s="173"/>
    </row>
    <row r="408" spans="1:9" ht="15.5" x14ac:dyDescent="0.4">
      <c r="A408" s="82" t="s">
        <v>638</v>
      </c>
      <c r="B408" s="76" t="s">
        <v>639</v>
      </c>
      <c r="C408" s="33"/>
      <c r="D408" s="73">
        <v>1</v>
      </c>
      <c r="E408" s="73">
        <v>12</v>
      </c>
      <c r="F408" s="73">
        <v>1</v>
      </c>
      <c r="G408" s="31">
        <f t="shared" si="20"/>
        <v>12</v>
      </c>
      <c r="H408" s="78" t="s">
        <v>640</v>
      </c>
      <c r="I408" s="173"/>
    </row>
    <row r="409" spans="1:9" ht="15.5" x14ac:dyDescent="0.4">
      <c r="A409" s="82" t="s">
        <v>641</v>
      </c>
      <c r="B409" s="76" t="s">
        <v>642</v>
      </c>
      <c r="C409" s="33"/>
      <c r="D409" s="73">
        <v>3</v>
      </c>
      <c r="E409" s="123">
        <v>4.5</v>
      </c>
      <c r="F409" s="73">
        <v>1</v>
      </c>
      <c r="G409" s="31">
        <f t="shared" si="20"/>
        <v>4.5</v>
      </c>
      <c r="H409" s="78"/>
      <c r="I409" s="173"/>
    </row>
    <row r="410" spans="1:9" ht="15.5" x14ac:dyDescent="0.4">
      <c r="A410" s="82" t="s">
        <v>643</v>
      </c>
      <c r="B410" s="76" t="s">
        <v>644</v>
      </c>
      <c r="C410" s="33"/>
      <c r="D410" s="73">
        <v>1</v>
      </c>
      <c r="E410" s="73">
        <v>4</v>
      </c>
      <c r="F410" s="73">
        <v>1</v>
      </c>
      <c r="G410" s="31">
        <f t="shared" si="20"/>
        <v>4</v>
      </c>
      <c r="H410" s="74"/>
      <c r="I410" s="174"/>
    </row>
    <row r="411" spans="1:9" ht="15.5" x14ac:dyDescent="0.4">
      <c r="A411" s="67" t="s">
        <v>645</v>
      </c>
      <c r="B411" s="68"/>
      <c r="C411" s="69"/>
      <c r="D411" s="68"/>
      <c r="E411" s="68"/>
      <c r="F411" s="68"/>
      <c r="G411" s="23">
        <f>SUM(G412:G417)</f>
        <v>98</v>
      </c>
      <c r="H411" s="70"/>
      <c r="I411" s="70"/>
    </row>
    <row r="412" spans="1:9" ht="15.5" x14ac:dyDescent="0.4">
      <c r="A412" s="82" t="s">
        <v>646</v>
      </c>
      <c r="B412" s="76" t="s">
        <v>647</v>
      </c>
      <c r="C412" s="33"/>
      <c r="D412" s="73"/>
      <c r="E412" s="73">
        <v>25</v>
      </c>
      <c r="F412" s="73">
        <v>1</v>
      </c>
      <c r="G412" s="31">
        <f t="shared" ref="G412:G417" si="21">F412*E412</f>
        <v>25</v>
      </c>
      <c r="H412" s="78"/>
      <c r="I412" s="175" t="s">
        <v>633</v>
      </c>
    </row>
    <row r="413" spans="1:9" ht="15.5" x14ac:dyDescent="0.4">
      <c r="A413" s="82" t="s">
        <v>648</v>
      </c>
      <c r="B413" s="76" t="s">
        <v>649</v>
      </c>
      <c r="C413" s="33"/>
      <c r="D413" s="73"/>
      <c r="E413" s="73">
        <v>20</v>
      </c>
      <c r="F413" s="73">
        <v>1</v>
      </c>
      <c r="G413" s="31">
        <f t="shared" si="21"/>
        <v>20</v>
      </c>
      <c r="H413" s="78"/>
      <c r="I413" s="176"/>
    </row>
    <row r="414" spans="1:9" ht="15.5" x14ac:dyDescent="0.4">
      <c r="A414" s="82" t="s">
        <v>650</v>
      </c>
      <c r="B414" s="76" t="s">
        <v>651</v>
      </c>
      <c r="C414" s="33"/>
      <c r="D414" s="73"/>
      <c r="E414" s="73">
        <v>8</v>
      </c>
      <c r="F414" s="73">
        <v>1</v>
      </c>
      <c r="G414" s="31">
        <f t="shared" si="21"/>
        <v>8</v>
      </c>
      <c r="H414" s="74"/>
      <c r="I414" s="176"/>
    </row>
    <row r="415" spans="1:9" ht="15.5" x14ac:dyDescent="0.4">
      <c r="A415" s="82" t="s">
        <v>652</v>
      </c>
      <c r="B415" s="76" t="s">
        <v>645</v>
      </c>
      <c r="C415" s="33"/>
      <c r="D415" s="73"/>
      <c r="E415" s="73">
        <v>25</v>
      </c>
      <c r="F415" s="73">
        <v>1</v>
      </c>
      <c r="G415" s="31">
        <f t="shared" si="21"/>
        <v>25</v>
      </c>
      <c r="H415" s="78"/>
      <c r="I415" s="176"/>
    </row>
    <row r="416" spans="1:9" ht="15.5" x14ac:dyDescent="0.4">
      <c r="A416" s="82" t="s">
        <v>653</v>
      </c>
      <c r="B416" s="76" t="s">
        <v>654</v>
      </c>
      <c r="C416" s="33"/>
      <c r="D416" s="73"/>
      <c r="E416" s="73">
        <v>8</v>
      </c>
      <c r="F416" s="73">
        <v>1</v>
      </c>
      <c r="G416" s="31">
        <f t="shared" si="21"/>
        <v>8</v>
      </c>
      <c r="H416" s="74"/>
      <c r="I416" s="176"/>
    </row>
    <row r="417" spans="1:9" ht="15.5" x14ac:dyDescent="0.4">
      <c r="A417" s="82" t="s">
        <v>655</v>
      </c>
      <c r="B417" s="76" t="s">
        <v>656</v>
      </c>
      <c r="C417" s="33"/>
      <c r="D417" s="73"/>
      <c r="E417" s="73">
        <v>12</v>
      </c>
      <c r="F417" s="73">
        <v>1</v>
      </c>
      <c r="G417" s="31">
        <f t="shared" si="21"/>
        <v>12</v>
      </c>
      <c r="H417" s="78"/>
      <c r="I417" s="177"/>
    </row>
    <row r="418" spans="1:9" ht="15.5" x14ac:dyDescent="0.4">
      <c r="A418" s="67" t="s">
        <v>657</v>
      </c>
      <c r="B418" s="68"/>
      <c r="C418" s="69"/>
      <c r="D418" s="68"/>
      <c r="E418" s="68"/>
      <c r="F418" s="68"/>
      <c r="G418" s="23">
        <f>SUM(G419:G425)</f>
        <v>144</v>
      </c>
      <c r="H418" s="70"/>
      <c r="I418" s="97"/>
    </row>
    <row r="419" spans="1:9" ht="49" x14ac:dyDescent="0.4">
      <c r="A419" s="82" t="s">
        <v>658</v>
      </c>
      <c r="B419" s="76" t="s">
        <v>659</v>
      </c>
      <c r="C419" s="33"/>
      <c r="D419" s="73">
        <v>3</v>
      </c>
      <c r="E419" s="73">
        <v>30</v>
      </c>
      <c r="F419" s="73">
        <v>1</v>
      </c>
      <c r="G419" s="31">
        <f t="shared" ref="G419:G425" si="22">F419*E419</f>
        <v>30</v>
      </c>
      <c r="H419" s="78" t="s">
        <v>882</v>
      </c>
      <c r="I419" s="176" t="s">
        <v>633</v>
      </c>
    </row>
    <row r="420" spans="1:9" ht="37" x14ac:dyDescent="0.4">
      <c r="A420" s="82" t="s">
        <v>660</v>
      </c>
      <c r="B420" s="76" t="s">
        <v>661</v>
      </c>
      <c r="C420" s="33"/>
      <c r="D420" s="73">
        <v>6</v>
      </c>
      <c r="E420" s="73">
        <v>80</v>
      </c>
      <c r="F420" s="73">
        <v>1</v>
      </c>
      <c r="G420" s="31">
        <f t="shared" si="22"/>
        <v>80</v>
      </c>
      <c r="H420" s="78" t="s">
        <v>883</v>
      </c>
      <c r="I420" s="176"/>
    </row>
    <row r="421" spans="1:9" ht="15.5" x14ac:dyDescent="0.4">
      <c r="A421" s="82" t="s">
        <v>662</v>
      </c>
      <c r="B421" s="76" t="s">
        <v>663</v>
      </c>
      <c r="C421" s="33"/>
      <c r="D421" s="73">
        <v>1</v>
      </c>
      <c r="E421" s="73">
        <v>6</v>
      </c>
      <c r="F421" s="73">
        <v>1</v>
      </c>
      <c r="G421" s="31">
        <f t="shared" si="22"/>
        <v>6</v>
      </c>
      <c r="H421" s="78"/>
      <c r="I421" s="176"/>
    </row>
    <row r="422" spans="1:9" ht="15.5" x14ac:dyDescent="0.4">
      <c r="A422" s="82" t="s">
        <v>664</v>
      </c>
      <c r="B422" s="76" t="s">
        <v>665</v>
      </c>
      <c r="C422" s="33"/>
      <c r="D422" s="73">
        <v>1</v>
      </c>
      <c r="E422" s="73">
        <v>2</v>
      </c>
      <c r="F422" s="73">
        <v>1</v>
      </c>
      <c r="G422" s="31">
        <f t="shared" si="22"/>
        <v>2</v>
      </c>
      <c r="H422" s="78"/>
      <c r="I422" s="176"/>
    </row>
    <row r="423" spans="1:9" ht="25" x14ac:dyDescent="0.4">
      <c r="A423" s="82" t="s">
        <v>666</v>
      </c>
      <c r="B423" s="76" t="s">
        <v>667</v>
      </c>
      <c r="C423" s="33"/>
      <c r="D423" s="73"/>
      <c r="E423" s="73">
        <v>8</v>
      </c>
      <c r="F423" s="73">
        <v>1</v>
      </c>
      <c r="G423" s="31">
        <f t="shared" si="22"/>
        <v>8</v>
      </c>
      <c r="H423" s="78" t="s">
        <v>668</v>
      </c>
      <c r="I423" s="176"/>
    </row>
    <row r="424" spans="1:9" ht="15.5" x14ac:dyDescent="0.4">
      <c r="A424" s="82" t="s">
        <v>669</v>
      </c>
      <c r="B424" s="76" t="s">
        <v>670</v>
      </c>
      <c r="C424" s="33"/>
      <c r="D424" s="73"/>
      <c r="E424" s="73">
        <v>3</v>
      </c>
      <c r="F424" s="73">
        <v>1</v>
      </c>
      <c r="G424" s="31">
        <f t="shared" si="22"/>
        <v>3</v>
      </c>
      <c r="H424" s="78"/>
      <c r="I424" s="176"/>
    </row>
    <row r="425" spans="1:9" ht="25" x14ac:dyDescent="0.4">
      <c r="A425" s="82" t="s">
        <v>671</v>
      </c>
      <c r="B425" s="76" t="s">
        <v>672</v>
      </c>
      <c r="C425" s="33"/>
      <c r="D425" s="73">
        <v>2</v>
      </c>
      <c r="E425" s="73">
        <v>15</v>
      </c>
      <c r="F425" s="73">
        <v>1</v>
      </c>
      <c r="G425" s="31">
        <f t="shared" si="22"/>
        <v>15</v>
      </c>
      <c r="H425" s="78" t="s">
        <v>673</v>
      </c>
      <c r="I425" s="177"/>
    </row>
    <row r="426" spans="1:9" ht="15.5" x14ac:dyDescent="0.4">
      <c r="A426" s="67" t="s">
        <v>674</v>
      </c>
      <c r="B426" s="68"/>
      <c r="C426" s="69"/>
      <c r="D426" s="68"/>
      <c r="E426" s="68"/>
      <c r="F426" s="68"/>
      <c r="G426" s="23">
        <f>SUM(G428:G435)</f>
        <v>370</v>
      </c>
      <c r="H426" s="70"/>
      <c r="I426" s="70"/>
    </row>
    <row r="427" spans="1:9" ht="15.5" x14ac:dyDescent="0.4">
      <c r="A427" s="67"/>
      <c r="B427" s="68"/>
      <c r="C427" s="69"/>
      <c r="D427" s="68"/>
      <c r="E427" s="68"/>
      <c r="F427" s="68"/>
      <c r="G427" s="25">
        <f>G436</f>
        <v>30</v>
      </c>
      <c r="H427" s="70"/>
      <c r="I427" s="108"/>
    </row>
    <row r="428" spans="1:9" ht="15.5" x14ac:dyDescent="0.4">
      <c r="A428" s="82" t="s">
        <v>675</v>
      </c>
      <c r="B428" s="76" t="s">
        <v>676</v>
      </c>
      <c r="C428" s="33"/>
      <c r="D428" s="73"/>
      <c r="E428" s="73">
        <v>112</v>
      </c>
      <c r="F428" s="73">
        <v>1</v>
      </c>
      <c r="G428" s="31">
        <f>F428*E428</f>
        <v>112</v>
      </c>
      <c r="H428" s="78" t="s">
        <v>677</v>
      </c>
      <c r="I428" s="124" t="s">
        <v>678</v>
      </c>
    </row>
    <row r="429" spans="1:9" ht="24" x14ac:dyDescent="0.4">
      <c r="A429" s="82" t="s">
        <v>679</v>
      </c>
      <c r="B429" s="76" t="s">
        <v>680</v>
      </c>
      <c r="C429" s="33"/>
      <c r="D429" s="73"/>
      <c r="E429" s="73">
        <v>144</v>
      </c>
      <c r="F429" s="73">
        <v>1</v>
      </c>
      <c r="G429" s="31">
        <f>F429*E429</f>
        <v>144</v>
      </c>
      <c r="H429" s="78" t="s">
        <v>681</v>
      </c>
      <c r="I429" s="125" t="s">
        <v>682</v>
      </c>
    </row>
    <row r="430" spans="1:9" ht="15.5" x14ac:dyDescent="0.4">
      <c r="A430" s="82" t="s">
        <v>683</v>
      </c>
      <c r="B430" s="76" t="s">
        <v>684</v>
      </c>
      <c r="C430" s="33"/>
      <c r="D430" s="73"/>
      <c r="E430" s="73">
        <v>8</v>
      </c>
      <c r="F430" s="73">
        <v>1</v>
      </c>
      <c r="G430" s="31">
        <f>F430*E430</f>
        <v>8</v>
      </c>
      <c r="H430" s="74"/>
      <c r="I430" s="176" t="s">
        <v>633</v>
      </c>
    </row>
    <row r="431" spans="1:9" ht="15.5" x14ac:dyDescent="0.4">
      <c r="A431" s="82" t="s">
        <v>685</v>
      </c>
      <c r="B431" s="76" t="s">
        <v>606</v>
      </c>
      <c r="C431" s="33"/>
      <c r="D431" s="73"/>
      <c r="E431" s="73">
        <v>4</v>
      </c>
      <c r="F431" s="73">
        <v>2</v>
      </c>
      <c r="G431" s="31">
        <f>F431*E431</f>
        <v>8</v>
      </c>
      <c r="H431" s="74"/>
      <c r="I431" s="176"/>
    </row>
    <row r="432" spans="1:9" ht="15.5" x14ac:dyDescent="0.4">
      <c r="A432" s="82" t="s">
        <v>686</v>
      </c>
      <c r="B432" s="76" t="s">
        <v>687</v>
      </c>
      <c r="C432" s="33"/>
      <c r="D432" s="73"/>
      <c r="E432" s="73"/>
      <c r="F432" s="73"/>
      <c r="G432" s="35" t="s">
        <v>27</v>
      </c>
      <c r="H432" s="74" t="s">
        <v>572</v>
      </c>
      <c r="I432" s="176"/>
    </row>
    <row r="433" spans="1:9" ht="15.5" x14ac:dyDescent="0.4">
      <c r="A433" s="82" t="s">
        <v>688</v>
      </c>
      <c r="B433" s="76" t="s">
        <v>689</v>
      </c>
      <c r="C433" s="33"/>
      <c r="D433" s="73"/>
      <c r="E433" s="73">
        <v>90</v>
      </c>
      <c r="F433" s="73">
        <v>1</v>
      </c>
      <c r="G433" s="31">
        <f>F433*E433</f>
        <v>90</v>
      </c>
      <c r="H433" s="78"/>
      <c r="I433" s="176"/>
    </row>
    <row r="434" spans="1:9" ht="15.5" x14ac:dyDescent="0.4">
      <c r="A434" s="82" t="s">
        <v>690</v>
      </c>
      <c r="B434" s="76" t="s">
        <v>691</v>
      </c>
      <c r="C434" s="33"/>
      <c r="D434" s="73"/>
      <c r="E434" s="73">
        <v>8</v>
      </c>
      <c r="F434" s="73">
        <v>1</v>
      </c>
      <c r="G434" s="31">
        <f>F434*E434</f>
        <v>8</v>
      </c>
      <c r="H434" s="74"/>
      <c r="I434" s="176"/>
    </row>
    <row r="435" spans="1:9" ht="15.5" x14ac:dyDescent="0.4">
      <c r="A435" s="82" t="s">
        <v>692</v>
      </c>
      <c r="B435" s="76" t="s">
        <v>693</v>
      </c>
      <c r="C435" s="33"/>
      <c r="D435" s="73"/>
      <c r="E435" s="73"/>
      <c r="F435" s="73"/>
      <c r="G435" s="35" t="s">
        <v>27</v>
      </c>
      <c r="H435" s="74" t="s">
        <v>572</v>
      </c>
      <c r="I435" s="176"/>
    </row>
    <row r="436" spans="1:9" ht="15.5" x14ac:dyDescent="0.4">
      <c r="A436" s="82" t="s">
        <v>694</v>
      </c>
      <c r="B436" s="72" t="s">
        <v>695</v>
      </c>
      <c r="C436" s="45"/>
      <c r="D436" s="71"/>
      <c r="E436" s="71">
        <v>30</v>
      </c>
      <c r="F436" s="71">
        <v>1</v>
      </c>
      <c r="G436" s="28">
        <f>F436*E436</f>
        <v>30</v>
      </c>
      <c r="H436" s="74"/>
      <c r="I436" s="177"/>
    </row>
    <row r="437" spans="1:9" ht="15.5" x14ac:dyDescent="0.4">
      <c r="A437" s="67" t="s">
        <v>696</v>
      </c>
      <c r="B437" s="68"/>
      <c r="C437" s="69"/>
      <c r="D437" s="68"/>
      <c r="E437" s="68"/>
      <c r="F437" s="68"/>
      <c r="G437" s="23">
        <f>SUM(G439:G444)</f>
        <v>57</v>
      </c>
      <c r="H437" s="70"/>
      <c r="I437" s="70"/>
    </row>
    <row r="438" spans="1:9" ht="15.5" x14ac:dyDescent="0.4">
      <c r="A438" s="67"/>
      <c r="B438" s="68"/>
      <c r="C438" s="69"/>
      <c r="D438" s="68"/>
      <c r="E438" s="68"/>
      <c r="F438" s="68"/>
      <c r="G438" s="25">
        <f>G445</f>
        <v>50</v>
      </c>
      <c r="H438" s="70"/>
      <c r="I438" s="70"/>
    </row>
    <row r="439" spans="1:9" ht="25" x14ac:dyDescent="0.4">
      <c r="A439" s="82" t="s">
        <v>697</v>
      </c>
      <c r="B439" s="76" t="s">
        <v>698</v>
      </c>
      <c r="C439" s="33"/>
      <c r="D439" s="73"/>
      <c r="E439" s="73">
        <v>12</v>
      </c>
      <c r="F439" s="73">
        <v>1</v>
      </c>
      <c r="G439" s="31">
        <f>F439*E439</f>
        <v>12</v>
      </c>
      <c r="H439" s="78" t="s">
        <v>699</v>
      </c>
      <c r="I439" s="175" t="s">
        <v>633</v>
      </c>
    </row>
    <row r="440" spans="1:9" ht="25" x14ac:dyDescent="0.4">
      <c r="A440" s="82" t="s">
        <v>700</v>
      </c>
      <c r="B440" s="76" t="s">
        <v>701</v>
      </c>
      <c r="C440" s="33"/>
      <c r="D440" s="73"/>
      <c r="E440" s="73">
        <v>15</v>
      </c>
      <c r="F440" s="73">
        <v>1</v>
      </c>
      <c r="G440" s="31">
        <f>F440*E440</f>
        <v>15</v>
      </c>
      <c r="H440" s="78" t="s">
        <v>702</v>
      </c>
      <c r="I440" s="176"/>
    </row>
    <row r="441" spans="1:9" ht="15.5" x14ac:dyDescent="0.4">
      <c r="A441" s="82" t="s">
        <v>703</v>
      </c>
      <c r="B441" s="76" t="s">
        <v>704</v>
      </c>
      <c r="C441" s="33"/>
      <c r="D441" s="73"/>
      <c r="E441" s="73">
        <v>6</v>
      </c>
      <c r="F441" s="73">
        <v>1</v>
      </c>
      <c r="G441" s="31">
        <f>F441*E441</f>
        <v>6</v>
      </c>
      <c r="H441" s="74" t="s">
        <v>705</v>
      </c>
      <c r="I441" s="176"/>
    </row>
    <row r="442" spans="1:9" ht="15.5" x14ac:dyDescent="0.4">
      <c r="A442" s="82" t="s">
        <v>706</v>
      </c>
      <c r="B442" s="72" t="s">
        <v>707</v>
      </c>
      <c r="C442" s="45"/>
      <c r="D442" s="71"/>
      <c r="E442" s="71"/>
      <c r="F442" s="71"/>
      <c r="G442" s="55" t="s">
        <v>708</v>
      </c>
      <c r="H442" s="74"/>
      <c r="I442" s="176"/>
    </row>
    <row r="443" spans="1:9" ht="15.5" x14ac:dyDescent="0.4">
      <c r="A443" s="82" t="s">
        <v>709</v>
      </c>
      <c r="B443" s="76" t="s">
        <v>710</v>
      </c>
      <c r="C443" s="33"/>
      <c r="D443" s="73"/>
      <c r="E443" s="73">
        <v>18</v>
      </c>
      <c r="F443" s="73">
        <v>1</v>
      </c>
      <c r="G443" s="31">
        <f>F443*E443</f>
        <v>18</v>
      </c>
      <c r="H443" s="74" t="s">
        <v>711</v>
      </c>
      <c r="I443" s="176"/>
    </row>
    <row r="444" spans="1:9" ht="15.5" x14ac:dyDescent="0.4">
      <c r="A444" s="82" t="s">
        <v>712</v>
      </c>
      <c r="B444" s="76" t="s">
        <v>713</v>
      </c>
      <c r="C444" s="33"/>
      <c r="D444" s="73"/>
      <c r="E444" s="73">
        <v>6</v>
      </c>
      <c r="F444" s="73">
        <v>1</v>
      </c>
      <c r="G444" s="31">
        <f>F444*E444</f>
        <v>6</v>
      </c>
      <c r="H444" s="78" t="s">
        <v>714</v>
      </c>
      <c r="I444" s="176"/>
    </row>
    <row r="445" spans="1:9" ht="15.5" x14ac:dyDescent="0.4">
      <c r="A445" s="82" t="s">
        <v>715</v>
      </c>
      <c r="B445" s="72" t="s">
        <v>716</v>
      </c>
      <c r="C445" s="45"/>
      <c r="D445" s="71"/>
      <c r="E445" s="71">
        <v>50</v>
      </c>
      <c r="F445" s="71">
        <v>1</v>
      </c>
      <c r="G445" s="28">
        <f>F445*E445</f>
        <v>50</v>
      </c>
      <c r="H445" s="74" t="s">
        <v>717</v>
      </c>
      <c r="I445" s="177"/>
    </row>
    <row r="446" spans="1:9" ht="15.5" x14ac:dyDescent="0.4">
      <c r="A446" s="67" t="s">
        <v>196</v>
      </c>
      <c r="B446" s="68"/>
      <c r="C446" s="69"/>
      <c r="D446" s="68"/>
      <c r="E446" s="68"/>
      <c r="F446" s="68"/>
      <c r="G446" s="23">
        <f>SUM(G447:G448)</f>
        <v>10</v>
      </c>
      <c r="H446" s="70"/>
      <c r="I446" s="70"/>
    </row>
    <row r="447" spans="1:9" ht="15.5" x14ac:dyDescent="0.4">
      <c r="A447" s="82" t="s">
        <v>718</v>
      </c>
      <c r="B447" s="76" t="s">
        <v>38</v>
      </c>
      <c r="C447" s="33"/>
      <c r="D447" s="73"/>
      <c r="E447" s="73">
        <v>5</v>
      </c>
      <c r="F447" s="73">
        <v>1</v>
      </c>
      <c r="G447" s="31">
        <f>F447*E447</f>
        <v>5</v>
      </c>
      <c r="H447" s="74"/>
      <c r="I447" s="172" t="s">
        <v>633</v>
      </c>
    </row>
    <row r="448" spans="1:9" ht="15.5" x14ac:dyDescent="0.4">
      <c r="A448" s="82" t="s">
        <v>719</v>
      </c>
      <c r="B448" s="76" t="s">
        <v>202</v>
      </c>
      <c r="C448" s="80"/>
      <c r="D448" s="73"/>
      <c r="E448" s="73">
        <v>5</v>
      </c>
      <c r="F448" s="73">
        <v>1</v>
      </c>
      <c r="G448" s="31">
        <f>F448*E448</f>
        <v>5</v>
      </c>
      <c r="H448" s="74"/>
      <c r="I448" s="174"/>
    </row>
    <row r="449" spans="1:9" ht="15.5" x14ac:dyDescent="0.4">
      <c r="A449" s="67" t="s">
        <v>210</v>
      </c>
      <c r="B449" s="68"/>
      <c r="C449" s="69"/>
      <c r="D449" s="68"/>
      <c r="E449" s="68"/>
      <c r="F449" s="68"/>
      <c r="G449" s="23">
        <f>SUM(G450:G456)</f>
        <v>156</v>
      </c>
      <c r="H449" s="70"/>
      <c r="I449" s="70"/>
    </row>
    <row r="450" spans="1:9" ht="15.5" x14ac:dyDescent="0.4">
      <c r="A450" s="82" t="s">
        <v>720</v>
      </c>
      <c r="B450" s="76" t="s">
        <v>294</v>
      </c>
      <c r="C450" s="33"/>
      <c r="D450" s="73">
        <v>1</v>
      </c>
      <c r="E450" s="73">
        <v>9</v>
      </c>
      <c r="F450" s="73">
        <v>1</v>
      </c>
      <c r="G450" s="31">
        <f t="shared" ref="G450:G456" si="23">F450*E450</f>
        <v>9</v>
      </c>
      <c r="H450" s="74"/>
      <c r="I450" s="172" t="s">
        <v>633</v>
      </c>
    </row>
    <row r="451" spans="1:9" ht="15.5" x14ac:dyDescent="0.4">
      <c r="A451" s="82" t="s">
        <v>721</v>
      </c>
      <c r="B451" s="76" t="s">
        <v>292</v>
      </c>
      <c r="C451" s="33"/>
      <c r="D451" s="73">
        <v>1</v>
      </c>
      <c r="E451" s="73">
        <v>14</v>
      </c>
      <c r="F451" s="73">
        <v>1</v>
      </c>
      <c r="G451" s="31">
        <f t="shared" si="23"/>
        <v>14</v>
      </c>
      <c r="H451" s="78" t="s">
        <v>722</v>
      </c>
      <c r="I451" s="173"/>
    </row>
    <row r="452" spans="1:9" ht="15.5" x14ac:dyDescent="0.4">
      <c r="A452" s="82" t="s">
        <v>723</v>
      </c>
      <c r="B452" s="76" t="s">
        <v>724</v>
      </c>
      <c r="C452" s="33"/>
      <c r="D452" s="73">
        <v>6</v>
      </c>
      <c r="E452" s="73">
        <v>36</v>
      </c>
      <c r="F452" s="73">
        <v>1</v>
      </c>
      <c r="G452" s="31">
        <f t="shared" si="23"/>
        <v>36</v>
      </c>
      <c r="H452" s="74"/>
      <c r="I452" s="173"/>
    </row>
    <row r="453" spans="1:9" ht="15.5" x14ac:dyDescent="0.4">
      <c r="A453" s="82" t="s">
        <v>725</v>
      </c>
      <c r="B453" s="76" t="s">
        <v>726</v>
      </c>
      <c r="C453" s="33"/>
      <c r="D453" s="73">
        <v>9</v>
      </c>
      <c r="E453" s="73">
        <v>48</v>
      </c>
      <c r="F453" s="73">
        <v>1</v>
      </c>
      <c r="G453" s="31">
        <f t="shared" si="23"/>
        <v>48</v>
      </c>
      <c r="H453" s="74"/>
      <c r="I453" s="173"/>
    </row>
    <row r="454" spans="1:9" ht="15.5" x14ac:dyDescent="0.4">
      <c r="A454" s="82" t="s">
        <v>727</v>
      </c>
      <c r="B454" s="76" t="s">
        <v>728</v>
      </c>
      <c r="C454" s="33"/>
      <c r="D454" s="73">
        <v>1</v>
      </c>
      <c r="E454" s="73">
        <v>9</v>
      </c>
      <c r="F454" s="73">
        <v>3</v>
      </c>
      <c r="G454" s="31">
        <f t="shared" si="23"/>
        <v>27</v>
      </c>
      <c r="H454" s="78"/>
      <c r="I454" s="173"/>
    </row>
    <row r="455" spans="1:9" ht="15.5" x14ac:dyDescent="0.4">
      <c r="A455" s="82" t="s">
        <v>729</v>
      </c>
      <c r="B455" s="76" t="s">
        <v>66</v>
      </c>
      <c r="C455" s="33"/>
      <c r="D455" s="73">
        <v>1</v>
      </c>
      <c r="E455" s="73">
        <v>3</v>
      </c>
      <c r="F455" s="73">
        <v>2</v>
      </c>
      <c r="G455" s="31">
        <f t="shared" si="23"/>
        <v>6</v>
      </c>
      <c r="H455" s="74"/>
      <c r="I455" s="173"/>
    </row>
    <row r="456" spans="1:9" ht="15.5" x14ac:dyDescent="0.4">
      <c r="A456" s="82" t="s">
        <v>730</v>
      </c>
      <c r="B456" s="76" t="s">
        <v>63</v>
      </c>
      <c r="C456" s="33"/>
      <c r="D456" s="73">
        <v>8</v>
      </c>
      <c r="E456" s="73">
        <v>16</v>
      </c>
      <c r="F456" s="73">
        <v>1</v>
      </c>
      <c r="G456" s="31">
        <f t="shared" si="23"/>
        <v>16</v>
      </c>
      <c r="H456" s="74"/>
      <c r="I456" s="174"/>
    </row>
    <row r="457" spans="1:9" ht="6.75" customHeight="1" x14ac:dyDescent="0.4">
      <c r="A457" s="64"/>
      <c r="B457" s="64"/>
      <c r="C457" s="64"/>
      <c r="D457" s="64"/>
      <c r="E457" s="64"/>
      <c r="F457" s="64"/>
      <c r="G457" s="1"/>
      <c r="H457" s="65"/>
      <c r="I457" s="65"/>
    </row>
    <row r="458" spans="1:9" ht="17" x14ac:dyDescent="0.45">
      <c r="A458" s="126" t="s">
        <v>731</v>
      </c>
      <c r="B458" s="127"/>
      <c r="C458" s="66"/>
      <c r="D458" s="127"/>
      <c r="E458" s="127"/>
      <c r="F458" s="127"/>
      <c r="G458" s="56">
        <f>G460+G465+G470+G480+G486+G497</f>
        <v>574</v>
      </c>
      <c r="H458" s="128"/>
      <c r="I458" s="129"/>
    </row>
    <row r="459" spans="1:9" ht="17" x14ac:dyDescent="0.45">
      <c r="A459" s="126"/>
      <c r="B459" s="127"/>
      <c r="C459" s="66"/>
      <c r="D459" s="127"/>
      <c r="E459" s="127"/>
      <c r="F459" s="127"/>
      <c r="G459" s="57">
        <f>G481</f>
        <v>40</v>
      </c>
      <c r="H459" s="129"/>
      <c r="I459" s="129"/>
    </row>
    <row r="460" spans="1:9" ht="15.5" x14ac:dyDescent="0.4">
      <c r="A460" s="67" t="s">
        <v>15</v>
      </c>
      <c r="B460" s="68"/>
      <c r="C460" s="69"/>
      <c r="D460" s="68"/>
      <c r="E460" s="68"/>
      <c r="F460" s="68"/>
      <c r="G460" s="23">
        <f>SUM(G462:G464)</f>
        <v>41</v>
      </c>
      <c r="H460" s="70"/>
      <c r="I460" s="70"/>
    </row>
    <row r="461" spans="1:9" ht="15.5" x14ac:dyDescent="0.4">
      <c r="A461" s="82" t="s">
        <v>732</v>
      </c>
      <c r="B461" s="76" t="s">
        <v>733</v>
      </c>
      <c r="C461" s="33"/>
      <c r="D461" s="73"/>
      <c r="E461" s="81"/>
      <c r="F461" s="73"/>
      <c r="G461" s="31" t="s">
        <v>27</v>
      </c>
      <c r="H461" s="74" t="s">
        <v>734</v>
      </c>
      <c r="I461" s="162" t="s">
        <v>735</v>
      </c>
    </row>
    <row r="462" spans="1:9" ht="15.5" x14ac:dyDescent="0.4">
      <c r="A462" s="82" t="s">
        <v>736</v>
      </c>
      <c r="B462" s="76" t="s">
        <v>70</v>
      </c>
      <c r="C462" s="33"/>
      <c r="D462" s="73">
        <v>10</v>
      </c>
      <c r="E462" s="81">
        <v>15</v>
      </c>
      <c r="F462" s="73">
        <v>1</v>
      </c>
      <c r="G462" s="31">
        <f>F462*E462</f>
        <v>15</v>
      </c>
      <c r="H462" s="74" t="s">
        <v>737</v>
      </c>
      <c r="I462" s="162"/>
    </row>
    <row r="463" spans="1:9" ht="15.5" x14ac:dyDescent="0.4">
      <c r="A463" s="82" t="s">
        <v>738</v>
      </c>
      <c r="B463" s="76" t="s">
        <v>85</v>
      </c>
      <c r="C463" s="33"/>
      <c r="D463" s="73">
        <v>2</v>
      </c>
      <c r="E463" s="73">
        <v>14</v>
      </c>
      <c r="F463" s="73">
        <v>1</v>
      </c>
      <c r="G463" s="31">
        <f>F463*E463</f>
        <v>14</v>
      </c>
      <c r="H463" s="74"/>
      <c r="I463" s="162"/>
    </row>
    <row r="464" spans="1:9" ht="15.5" x14ac:dyDescent="0.4">
      <c r="A464" s="82" t="s">
        <v>739</v>
      </c>
      <c r="B464" s="76" t="s">
        <v>740</v>
      </c>
      <c r="C464" s="33"/>
      <c r="D464" s="73">
        <v>5</v>
      </c>
      <c r="E464" s="73">
        <v>12</v>
      </c>
      <c r="F464" s="73">
        <v>1</v>
      </c>
      <c r="G464" s="31">
        <f>F464*E464</f>
        <v>12</v>
      </c>
      <c r="H464" s="78"/>
      <c r="I464" s="178"/>
    </row>
    <row r="465" spans="1:9" ht="15.5" x14ac:dyDescent="0.4">
      <c r="A465" s="67" t="s">
        <v>741</v>
      </c>
      <c r="B465" s="68"/>
      <c r="C465" s="69"/>
      <c r="D465" s="68"/>
      <c r="E465" s="68"/>
      <c r="F465" s="68"/>
      <c r="G465" s="23">
        <f>SUM(G466:G468)</f>
        <v>114</v>
      </c>
      <c r="H465" s="70"/>
      <c r="I465" s="70"/>
    </row>
    <row r="466" spans="1:9" ht="15.5" x14ac:dyDescent="0.4">
      <c r="A466" s="82" t="s">
        <v>742</v>
      </c>
      <c r="B466" s="76" t="s">
        <v>108</v>
      </c>
      <c r="C466" s="33"/>
      <c r="D466" s="73"/>
      <c r="E466" s="73">
        <v>16</v>
      </c>
      <c r="F466" s="73">
        <v>6</v>
      </c>
      <c r="G466" s="31">
        <f>F466*E466</f>
        <v>96</v>
      </c>
      <c r="H466" s="74"/>
      <c r="I466" s="161" t="s">
        <v>735</v>
      </c>
    </row>
    <row r="467" spans="1:9" ht="15.5" x14ac:dyDescent="0.4">
      <c r="A467" s="82" t="s">
        <v>743</v>
      </c>
      <c r="B467" s="76" t="s">
        <v>744</v>
      </c>
      <c r="C467" s="33"/>
      <c r="D467" s="73"/>
      <c r="E467" s="73">
        <v>12</v>
      </c>
      <c r="F467" s="73">
        <v>1</v>
      </c>
      <c r="G467" s="31">
        <f>F467*E467</f>
        <v>12</v>
      </c>
      <c r="H467" s="74"/>
      <c r="I467" s="162"/>
    </row>
    <row r="468" spans="1:9" ht="25" x14ac:dyDescent="0.4">
      <c r="A468" s="82" t="s">
        <v>745</v>
      </c>
      <c r="B468" s="76" t="s">
        <v>746</v>
      </c>
      <c r="C468" s="33"/>
      <c r="D468" s="73">
        <v>2</v>
      </c>
      <c r="E468" s="73">
        <v>6</v>
      </c>
      <c r="F468" s="73">
        <v>1</v>
      </c>
      <c r="G468" s="31">
        <f>F468*E468</f>
        <v>6</v>
      </c>
      <c r="H468" s="78" t="s">
        <v>747</v>
      </c>
      <c r="I468" s="162"/>
    </row>
    <row r="469" spans="1:9" ht="15.5" x14ac:dyDescent="0.4">
      <c r="A469" s="82" t="s">
        <v>748</v>
      </c>
      <c r="B469" s="76" t="s">
        <v>749</v>
      </c>
      <c r="C469" s="33"/>
      <c r="D469" s="73"/>
      <c r="E469" s="73"/>
      <c r="F469" s="73"/>
      <c r="G469" s="31" t="s">
        <v>27</v>
      </c>
      <c r="H469" s="74"/>
      <c r="I469" s="163"/>
    </row>
    <row r="470" spans="1:9" ht="15.5" x14ac:dyDescent="0.4">
      <c r="A470" s="67" t="s">
        <v>321</v>
      </c>
      <c r="B470" s="68"/>
      <c r="C470" s="69"/>
      <c r="D470" s="68"/>
      <c r="E470" s="68"/>
      <c r="F470" s="68"/>
      <c r="G470" s="23">
        <f>SUM(G471:G479)</f>
        <v>117</v>
      </c>
      <c r="H470" s="70"/>
      <c r="I470" s="70"/>
    </row>
    <row r="471" spans="1:9" ht="15.5" x14ac:dyDescent="0.4">
      <c r="A471" s="82" t="s">
        <v>750</v>
      </c>
      <c r="B471" s="76" t="s">
        <v>751</v>
      </c>
      <c r="C471" s="33"/>
      <c r="D471" s="73"/>
      <c r="E471" s="73">
        <v>12</v>
      </c>
      <c r="F471" s="73">
        <v>1</v>
      </c>
      <c r="G471" s="31">
        <f>F471*E471</f>
        <v>12</v>
      </c>
      <c r="H471" s="78"/>
      <c r="I471" s="158" t="s">
        <v>735</v>
      </c>
    </row>
    <row r="472" spans="1:9" ht="15.5" x14ac:dyDescent="0.4">
      <c r="A472" s="82" t="s">
        <v>752</v>
      </c>
      <c r="B472" s="76" t="s">
        <v>753</v>
      </c>
      <c r="C472" s="33"/>
      <c r="D472" s="73"/>
      <c r="E472" s="73">
        <v>16</v>
      </c>
      <c r="F472" s="73">
        <v>1</v>
      </c>
      <c r="G472" s="31">
        <f>F472*E472</f>
        <v>16</v>
      </c>
      <c r="H472" s="78"/>
      <c r="I472" s="159"/>
    </row>
    <row r="473" spans="1:9" ht="15.5" x14ac:dyDescent="0.4">
      <c r="A473" s="82" t="s">
        <v>754</v>
      </c>
      <c r="B473" s="76" t="s">
        <v>170</v>
      </c>
      <c r="C473" s="33"/>
      <c r="D473" s="73"/>
      <c r="E473" s="73">
        <v>15</v>
      </c>
      <c r="F473" s="73">
        <v>1</v>
      </c>
      <c r="G473" s="31">
        <f t="shared" ref="G473:G478" si="24">F473*E473</f>
        <v>15</v>
      </c>
      <c r="H473" s="74" t="s">
        <v>755</v>
      </c>
      <c r="I473" s="159"/>
    </row>
    <row r="474" spans="1:9" ht="15.5" x14ac:dyDescent="0.4">
      <c r="A474" s="82" t="s">
        <v>756</v>
      </c>
      <c r="B474" s="76" t="s">
        <v>360</v>
      </c>
      <c r="C474" s="33"/>
      <c r="D474" s="73">
        <v>3</v>
      </c>
      <c r="E474" s="73">
        <v>9</v>
      </c>
      <c r="F474" s="73">
        <v>1</v>
      </c>
      <c r="G474" s="31">
        <f t="shared" si="24"/>
        <v>9</v>
      </c>
      <c r="H474" s="74" t="s">
        <v>757</v>
      </c>
      <c r="I474" s="159"/>
    </row>
    <row r="475" spans="1:9" ht="15.5" x14ac:dyDescent="0.4">
      <c r="A475" s="82" t="s">
        <v>758</v>
      </c>
      <c r="B475" s="76" t="s">
        <v>294</v>
      </c>
      <c r="C475" s="33"/>
      <c r="D475" s="73">
        <v>1</v>
      </c>
      <c r="E475" s="73">
        <v>9</v>
      </c>
      <c r="F475" s="73">
        <v>1</v>
      </c>
      <c r="G475" s="31">
        <f t="shared" si="24"/>
        <v>9</v>
      </c>
      <c r="H475" s="74"/>
      <c r="I475" s="159"/>
    </row>
    <row r="476" spans="1:9" ht="15.5" x14ac:dyDescent="0.4">
      <c r="A476" s="82" t="s">
        <v>759</v>
      </c>
      <c r="B476" s="76" t="s">
        <v>760</v>
      </c>
      <c r="C476" s="33"/>
      <c r="D476" s="73">
        <v>10</v>
      </c>
      <c r="E476" s="73">
        <v>20</v>
      </c>
      <c r="F476" s="73">
        <v>1</v>
      </c>
      <c r="G476" s="31">
        <f t="shared" si="24"/>
        <v>20</v>
      </c>
      <c r="H476" s="74"/>
      <c r="I476" s="159"/>
    </row>
    <row r="477" spans="1:9" ht="15.5" x14ac:dyDescent="0.4">
      <c r="A477" s="82" t="s">
        <v>761</v>
      </c>
      <c r="B477" s="76" t="s">
        <v>762</v>
      </c>
      <c r="C477" s="33"/>
      <c r="D477" s="73">
        <v>8</v>
      </c>
      <c r="E477" s="73">
        <v>24</v>
      </c>
      <c r="F477" s="73">
        <v>1</v>
      </c>
      <c r="G477" s="31">
        <f t="shared" si="24"/>
        <v>24</v>
      </c>
      <c r="H477" s="74"/>
      <c r="I477" s="159"/>
    </row>
    <row r="478" spans="1:9" ht="15.5" x14ac:dyDescent="0.4">
      <c r="A478" s="82" t="s">
        <v>763</v>
      </c>
      <c r="B478" s="76" t="s">
        <v>764</v>
      </c>
      <c r="C478" s="33"/>
      <c r="D478" s="73">
        <v>4</v>
      </c>
      <c r="E478" s="73">
        <v>9</v>
      </c>
      <c r="F478" s="73">
        <v>1</v>
      </c>
      <c r="G478" s="31">
        <f t="shared" si="24"/>
        <v>9</v>
      </c>
      <c r="H478" s="74"/>
      <c r="I478" s="159"/>
    </row>
    <row r="479" spans="1:9" ht="15.5" x14ac:dyDescent="0.4">
      <c r="A479" s="82" t="s">
        <v>765</v>
      </c>
      <c r="B479" s="76" t="s">
        <v>66</v>
      </c>
      <c r="C479" s="33"/>
      <c r="D479" s="73">
        <v>1</v>
      </c>
      <c r="E479" s="73">
        <v>3</v>
      </c>
      <c r="F479" s="73">
        <v>1</v>
      </c>
      <c r="G479" s="31">
        <f>F479*E479</f>
        <v>3</v>
      </c>
      <c r="H479" s="78"/>
      <c r="I479" s="160"/>
    </row>
    <row r="480" spans="1:9" ht="15.5" x14ac:dyDescent="0.4">
      <c r="A480" s="67" t="s">
        <v>766</v>
      </c>
      <c r="B480" s="68"/>
      <c r="C480" s="69"/>
      <c r="D480" s="68"/>
      <c r="E480" s="68"/>
      <c r="F480" s="68"/>
      <c r="G480" s="23">
        <f>SUM(G482:G484)</f>
        <v>189</v>
      </c>
      <c r="H480" s="70"/>
      <c r="I480" s="70"/>
    </row>
    <row r="481" spans="1:9" ht="15.5" x14ac:dyDescent="0.4">
      <c r="A481" s="67"/>
      <c r="B481" s="68"/>
      <c r="C481" s="69"/>
      <c r="D481" s="68"/>
      <c r="E481" s="68"/>
      <c r="F481" s="68"/>
      <c r="G481" s="25">
        <f>G485</f>
        <v>40</v>
      </c>
      <c r="H481" s="70"/>
      <c r="I481" s="70"/>
    </row>
    <row r="482" spans="1:9" ht="15.5" x14ac:dyDescent="0.4">
      <c r="A482" s="82" t="s">
        <v>767</v>
      </c>
      <c r="B482" s="76" t="s">
        <v>323</v>
      </c>
      <c r="C482" s="33"/>
      <c r="D482" s="73"/>
      <c r="E482" s="95">
        <v>18</v>
      </c>
      <c r="F482" s="95">
        <v>9</v>
      </c>
      <c r="G482" s="31">
        <f>F482*E482</f>
        <v>162</v>
      </c>
      <c r="H482" s="78"/>
      <c r="I482" s="158" t="s">
        <v>735</v>
      </c>
    </row>
    <row r="483" spans="1:9" ht="15.5" x14ac:dyDescent="0.4">
      <c r="A483" s="82" t="s">
        <v>768</v>
      </c>
      <c r="B483" s="107" t="s">
        <v>365</v>
      </c>
      <c r="C483" s="33"/>
      <c r="D483" s="73"/>
      <c r="E483" s="95">
        <v>22</v>
      </c>
      <c r="F483" s="95">
        <v>1</v>
      </c>
      <c r="G483" s="31">
        <f>F483*E483</f>
        <v>22</v>
      </c>
      <c r="H483" s="78"/>
      <c r="I483" s="159"/>
    </row>
    <row r="484" spans="1:9" ht="15.5" x14ac:dyDescent="0.4">
      <c r="A484" s="82" t="s">
        <v>769</v>
      </c>
      <c r="B484" s="76" t="s">
        <v>770</v>
      </c>
      <c r="C484" s="33"/>
      <c r="D484" s="73"/>
      <c r="E484" s="73">
        <v>5</v>
      </c>
      <c r="F484" s="73">
        <v>1</v>
      </c>
      <c r="G484" s="31">
        <f>F484*E484</f>
        <v>5</v>
      </c>
      <c r="H484" s="74"/>
      <c r="I484" s="159"/>
    </row>
    <row r="485" spans="1:9" ht="15.5" x14ac:dyDescent="0.4">
      <c r="A485" s="82" t="s">
        <v>771</v>
      </c>
      <c r="B485" s="72" t="s">
        <v>772</v>
      </c>
      <c r="C485" s="45"/>
      <c r="D485" s="71"/>
      <c r="E485" s="71">
        <v>40</v>
      </c>
      <c r="F485" s="71">
        <v>1</v>
      </c>
      <c r="G485" s="28">
        <f>F485*E485</f>
        <v>40</v>
      </c>
      <c r="H485" s="74"/>
      <c r="I485" s="160"/>
    </row>
    <row r="486" spans="1:9" ht="15.5" x14ac:dyDescent="0.4">
      <c r="A486" s="67" t="s">
        <v>196</v>
      </c>
      <c r="B486" s="68"/>
      <c r="C486" s="69"/>
      <c r="D486" s="68"/>
      <c r="E486" s="68"/>
      <c r="F486" s="68"/>
      <c r="G486" s="23">
        <f>SUM(G487:G496)</f>
        <v>97</v>
      </c>
      <c r="H486" s="70"/>
      <c r="I486" s="70"/>
    </row>
    <row r="487" spans="1:9" ht="15.5" x14ac:dyDescent="0.4">
      <c r="A487" s="82" t="s">
        <v>773</v>
      </c>
      <c r="B487" s="76" t="s">
        <v>774</v>
      </c>
      <c r="C487" s="33"/>
      <c r="D487" s="73"/>
      <c r="E487" s="73">
        <v>5</v>
      </c>
      <c r="F487" s="73">
        <v>1</v>
      </c>
      <c r="G487" s="31">
        <f t="shared" ref="G487:G496" si="25">F487*E487</f>
        <v>5</v>
      </c>
      <c r="H487" s="74"/>
      <c r="I487" s="161" t="s">
        <v>735</v>
      </c>
    </row>
    <row r="488" spans="1:9" ht="15.5" x14ac:dyDescent="0.4">
      <c r="A488" s="82" t="s">
        <v>775</v>
      </c>
      <c r="B488" s="76" t="s">
        <v>776</v>
      </c>
      <c r="C488" s="33"/>
      <c r="D488" s="73"/>
      <c r="E488" s="73">
        <v>10</v>
      </c>
      <c r="F488" s="73">
        <v>1</v>
      </c>
      <c r="G488" s="31">
        <f t="shared" si="25"/>
        <v>10</v>
      </c>
      <c r="H488" s="74"/>
      <c r="I488" s="162"/>
    </row>
    <row r="489" spans="1:9" ht="15.5" x14ac:dyDescent="0.4">
      <c r="A489" s="82" t="s">
        <v>777</v>
      </c>
      <c r="B489" s="76" t="s">
        <v>378</v>
      </c>
      <c r="C489" s="33"/>
      <c r="D489" s="73"/>
      <c r="E489" s="73">
        <v>5</v>
      </c>
      <c r="F489" s="73">
        <v>1</v>
      </c>
      <c r="G489" s="31">
        <f t="shared" si="25"/>
        <v>5</v>
      </c>
      <c r="H489" s="78"/>
      <c r="I489" s="162"/>
    </row>
    <row r="490" spans="1:9" ht="15.5" x14ac:dyDescent="0.4">
      <c r="A490" s="82" t="s">
        <v>778</v>
      </c>
      <c r="B490" s="76" t="s">
        <v>779</v>
      </c>
      <c r="C490" s="33"/>
      <c r="D490" s="73"/>
      <c r="E490" s="73">
        <v>30</v>
      </c>
      <c r="F490" s="73">
        <v>1</v>
      </c>
      <c r="G490" s="31">
        <f t="shared" si="25"/>
        <v>30</v>
      </c>
      <c r="H490" s="78"/>
      <c r="I490" s="162"/>
    </row>
    <row r="491" spans="1:9" ht="15.5" x14ac:dyDescent="0.4">
      <c r="A491" s="82" t="s">
        <v>780</v>
      </c>
      <c r="B491" s="76" t="s">
        <v>781</v>
      </c>
      <c r="C491" s="33"/>
      <c r="D491" s="73"/>
      <c r="E491" s="73">
        <v>10</v>
      </c>
      <c r="F491" s="73">
        <v>1</v>
      </c>
      <c r="G491" s="31">
        <f t="shared" si="25"/>
        <v>10</v>
      </c>
      <c r="H491" s="74" t="s">
        <v>782</v>
      </c>
      <c r="I491" s="162"/>
    </row>
    <row r="492" spans="1:9" ht="15.5" x14ac:dyDescent="0.4">
      <c r="A492" s="82" t="s">
        <v>783</v>
      </c>
      <c r="B492" s="76" t="s">
        <v>284</v>
      </c>
      <c r="C492" s="33"/>
      <c r="D492" s="73"/>
      <c r="E492" s="73">
        <v>15</v>
      </c>
      <c r="F492" s="73">
        <v>1</v>
      </c>
      <c r="G492" s="31">
        <f t="shared" si="25"/>
        <v>15</v>
      </c>
      <c r="H492" s="78"/>
      <c r="I492" s="162"/>
    </row>
    <row r="493" spans="1:9" ht="15.5" x14ac:dyDescent="0.4">
      <c r="A493" s="82" t="s">
        <v>784</v>
      </c>
      <c r="B493" s="76" t="s">
        <v>204</v>
      </c>
      <c r="C493" s="33"/>
      <c r="D493" s="73"/>
      <c r="E493" s="73">
        <v>4</v>
      </c>
      <c r="F493" s="73">
        <v>1</v>
      </c>
      <c r="G493" s="31">
        <f t="shared" si="25"/>
        <v>4</v>
      </c>
      <c r="H493" s="78"/>
      <c r="I493" s="162"/>
    </row>
    <row r="494" spans="1:9" ht="15.5" x14ac:dyDescent="0.4">
      <c r="A494" s="82" t="s">
        <v>785</v>
      </c>
      <c r="B494" s="76" t="s">
        <v>206</v>
      </c>
      <c r="C494" s="33"/>
      <c r="D494" s="73"/>
      <c r="E494" s="73">
        <v>8</v>
      </c>
      <c r="F494" s="73">
        <v>1</v>
      </c>
      <c r="G494" s="31">
        <f t="shared" si="25"/>
        <v>8</v>
      </c>
      <c r="H494" s="74"/>
      <c r="I494" s="162"/>
    </row>
    <row r="495" spans="1:9" ht="15.5" x14ac:dyDescent="0.4">
      <c r="A495" s="82" t="s">
        <v>786</v>
      </c>
      <c r="B495" s="76" t="s">
        <v>38</v>
      </c>
      <c r="C495" s="33"/>
      <c r="D495" s="73"/>
      <c r="E495" s="73">
        <v>5</v>
      </c>
      <c r="F495" s="73">
        <v>1</v>
      </c>
      <c r="G495" s="31">
        <f t="shared" si="25"/>
        <v>5</v>
      </c>
      <c r="H495" s="74"/>
      <c r="I495" s="162"/>
    </row>
    <row r="496" spans="1:9" ht="15.5" x14ac:dyDescent="0.4">
      <c r="A496" s="82" t="s">
        <v>787</v>
      </c>
      <c r="B496" s="76" t="s">
        <v>289</v>
      </c>
      <c r="C496" s="33"/>
      <c r="D496" s="73"/>
      <c r="E496" s="73">
        <v>5</v>
      </c>
      <c r="F496" s="73">
        <v>1</v>
      </c>
      <c r="G496" s="31">
        <f t="shared" si="25"/>
        <v>5</v>
      </c>
      <c r="H496" s="74"/>
      <c r="I496" s="163"/>
    </row>
    <row r="497" spans="1:9" ht="15.5" x14ac:dyDescent="0.4">
      <c r="A497" s="67" t="s">
        <v>210</v>
      </c>
      <c r="B497" s="68"/>
      <c r="C497" s="69"/>
      <c r="D497" s="68"/>
      <c r="E497" s="68"/>
      <c r="F497" s="68"/>
      <c r="G497" s="23">
        <f>SUM(G498:G498)</f>
        <v>16</v>
      </c>
      <c r="H497" s="70"/>
      <c r="I497" s="70"/>
    </row>
    <row r="498" spans="1:9" ht="24" x14ac:dyDescent="0.4">
      <c r="A498" s="82" t="s">
        <v>788</v>
      </c>
      <c r="B498" s="76" t="s">
        <v>63</v>
      </c>
      <c r="C498" s="33"/>
      <c r="D498" s="73">
        <v>8</v>
      </c>
      <c r="E498" s="73">
        <v>16</v>
      </c>
      <c r="F498" s="73">
        <v>1</v>
      </c>
      <c r="G498" s="31">
        <f>F498*E498</f>
        <v>16</v>
      </c>
      <c r="H498" s="74"/>
      <c r="I498" s="130" t="s">
        <v>735</v>
      </c>
    </row>
    <row r="499" spans="1:9" ht="4.9000000000000004" customHeight="1" x14ac:dyDescent="0.4">
      <c r="A499" s="64"/>
      <c r="B499" s="64"/>
      <c r="C499" s="64"/>
      <c r="D499" s="64"/>
      <c r="E499" s="64"/>
      <c r="F499" s="64"/>
      <c r="G499" s="1"/>
      <c r="H499" s="65"/>
      <c r="I499" s="65"/>
    </row>
    <row r="500" spans="1:9" ht="17" x14ac:dyDescent="0.45">
      <c r="A500" s="131" t="s">
        <v>789</v>
      </c>
      <c r="B500" s="132"/>
      <c r="C500" s="66"/>
      <c r="D500" s="132"/>
      <c r="E500" s="132"/>
      <c r="F500" s="132"/>
      <c r="G500" s="58">
        <f>G502+G508+G512+G517+G528</f>
        <v>1039</v>
      </c>
      <c r="H500" s="133"/>
      <c r="I500" s="133"/>
    </row>
    <row r="501" spans="1:9" ht="17" x14ac:dyDescent="0.45">
      <c r="A501" s="131"/>
      <c r="B501" s="132"/>
      <c r="C501" s="66"/>
      <c r="D501" s="132"/>
      <c r="E501" s="132"/>
      <c r="F501" s="132"/>
      <c r="G501" s="59">
        <f>G503</f>
        <v>4675</v>
      </c>
      <c r="H501" s="133"/>
      <c r="I501" s="133"/>
    </row>
    <row r="502" spans="1:9" ht="15.5" x14ac:dyDescent="0.4">
      <c r="A502" s="67" t="s">
        <v>790</v>
      </c>
      <c r="B502" s="68"/>
      <c r="C502" s="69"/>
      <c r="D502" s="68"/>
      <c r="E502" s="68"/>
      <c r="F502" s="68"/>
      <c r="G502" s="23">
        <f>SUM(G506:G507)</f>
        <v>625</v>
      </c>
      <c r="H502" s="70"/>
      <c r="I502" s="70"/>
    </row>
    <row r="503" spans="1:9" ht="15.5" x14ac:dyDescent="0.4">
      <c r="A503" s="67"/>
      <c r="B503" s="68"/>
      <c r="C503" s="69"/>
      <c r="D503" s="68"/>
      <c r="E503" s="68"/>
      <c r="F503" s="68"/>
      <c r="G503" s="25">
        <f>G504</f>
        <v>4675</v>
      </c>
      <c r="H503" s="70"/>
      <c r="I503" s="70"/>
    </row>
    <row r="504" spans="1:9" ht="15.5" x14ac:dyDescent="0.4">
      <c r="A504" s="71" t="s">
        <v>791</v>
      </c>
      <c r="B504" s="72" t="s">
        <v>792</v>
      </c>
      <c r="C504" s="45"/>
      <c r="D504" s="71">
        <v>187</v>
      </c>
      <c r="E504" s="71">
        <v>4675</v>
      </c>
      <c r="F504" s="71">
        <v>1</v>
      </c>
      <c r="G504" s="28">
        <f>F504*E504</f>
        <v>4675</v>
      </c>
      <c r="H504" s="74" t="s">
        <v>793</v>
      </c>
      <c r="I504" s="153" t="s">
        <v>50</v>
      </c>
    </row>
    <row r="505" spans="1:9" ht="25" x14ac:dyDescent="0.4">
      <c r="A505" s="73" t="s">
        <v>794</v>
      </c>
      <c r="B505" s="76" t="s">
        <v>795</v>
      </c>
      <c r="C505" s="33"/>
      <c r="D505" s="73"/>
      <c r="E505" s="73"/>
      <c r="F505" s="73"/>
      <c r="G505" s="31" t="s">
        <v>27</v>
      </c>
      <c r="H505" s="78" t="s">
        <v>796</v>
      </c>
      <c r="I505" s="154"/>
    </row>
    <row r="506" spans="1:9" ht="48" x14ac:dyDescent="0.35">
      <c r="A506" s="76" t="s">
        <v>797</v>
      </c>
      <c r="B506" s="76" t="s">
        <v>798</v>
      </c>
      <c r="C506" s="34"/>
      <c r="D506" s="134">
        <v>400</v>
      </c>
      <c r="E506" s="76">
        <v>600</v>
      </c>
      <c r="F506" s="76">
        <v>1</v>
      </c>
      <c r="G506" s="47">
        <f>F506*E506</f>
        <v>600</v>
      </c>
      <c r="H506" s="135" t="s">
        <v>799</v>
      </c>
      <c r="I506" s="154"/>
    </row>
    <row r="507" spans="1:9" ht="15.5" x14ac:dyDescent="0.4">
      <c r="A507" s="76" t="s">
        <v>800</v>
      </c>
      <c r="B507" s="76" t="s">
        <v>801</v>
      </c>
      <c r="C507" s="33"/>
      <c r="D507" s="73"/>
      <c r="E507" s="73">
        <v>25</v>
      </c>
      <c r="F507" s="73">
        <v>1</v>
      </c>
      <c r="G507" s="31">
        <f>F507*E507</f>
        <v>25</v>
      </c>
      <c r="H507" s="74"/>
      <c r="I507" s="155"/>
    </row>
    <row r="508" spans="1:9" ht="15.5" x14ac:dyDescent="0.4">
      <c r="A508" s="67" t="s">
        <v>802</v>
      </c>
      <c r="B508" s="68"/>
      <c r="C508" s="69"/>
      <c r="D508" s="68"/>
      <c r="E508" s="68"/>
      <c r="F508" s="68"/>
      <c r="G508" s="23">
        <f>SUM(G509:G511)</f>
        <v>52</v>
      </c>
      <c r="H508" s="70"/>
      <c r="I508" s="70"/>
    </row>
    <row r="509" spans="1:9" ht="15.5" x14ac:dyDescent="0.4">
      <c r="A509" s="82" t="s">
        <v>803</v>
      </c>
      <c r="B509" s="76" t="s">
        <v>70</v>
      </c>
      <c r="C509" s="33"/>
      <c r="D509" s="73">
        <v>10</v>
      </c>
      <c r="E509" s="73">
        <v>15</v>
      </c>
      <c r="F509" s="73">
        <v>1</v>
      </c>
      <c r="G509" s="31">
        <f>F509*E509</f>
        <v>15</v>
      </c>
      <c r="H509" s="74"/>
      <c r="I509" s="153" t="s">
        <v>50</v>
      </c>
    </row>
    <row r="510" spans="1:9" ht="15.5" x14ac:dyDescent="0.4">
      <c r="A510" s="82" t="s">
        <v>804</v>
      </c>
      <c r="B510" s="76" t="s">
        <v>186</v>
      </c>
      <c r="C510" s="33"/>
      <c r="D510" s="73">
        <v>1</v>
      </c>
      <c r="E510" s="73">
        <v>5</v>
      </c>
      <c r="F510" s="73">
        <v>1</v>
      </c>
      <c r="G510" s="31">
        <f>F510*E510</f>
        <v>5</v>
      </c>
      <c r="H510" s="74" t="s">
        <v>195</v>
      </c>
      <c r="I510" s="154"/>
    </row>
    <row r="511" spans="1:9" ht="15.5" x14ac:dyDescent="0.4">
      <c r="A511" s="82" t="s">
        <v>805</v>
      </c>
      <c r="B511" s="76" t="s">
        <v>108</v>
      </c>
      <c r="C511" s="33"/>
      <c r="D511" s="73">
        <v>1</v>
      </c>
      <c r="E511" s="73">
        <v>16</v>
      </c>
      <c r="F511" s="73">
        <v>2</v>
      </c>
      <c r="G511" s="31">
        <f>F511*E511</f>
        <v>32</v>
      </c>
      <c r="H511" s="74"/>
      <c r="I511" s="155"/>
    </row>
    <row r="512" spans="1:9" ht="15.5" x14ac:dyDescent="0.4">
      <c r="A512" s="67" t="s">
        <v>806</v>
      </c>
      <c r="B512" s="68"/>
      <c r="C512" s="69"/>
      <c r="D512" s="68"/>
      <c r="E512" s="68"/>
      <c r="F512" s="68"/>
      <c r="G512" s="23">
        <f>SUM(G513:G516)</f>
        <v>55</v>
      </c>
      <c r="H512" s="70"/>
      <c r="I512" s="70"/>
    </row>
    <row r="513" spans="1:9" ht="15.5" x14ac:dyDescent="0.4">
      <c r="A513" s="73" t="s">
        <v>807</v>
      </c>
      <c r="B513" s="76" t="s">
        <v>88</v>
      </c>
      <c r="C513" s="33"/>
      <c r="D513" s="73">
        <v>1</v>
      </c>
      <c r="E513" s="73">
        <v>9</v>
      </c>
      <c r="F513" s="73">
        <v>1</v>
      </c>
      <c r="G513" s="31">
        <f>F513*E513</f>
        <v>9</v>
      </c>
      <c r="H513" s="74"/>
      <c r="I513" s="153" t="s">
        <v>50</v>
      </c>
    </row>
    <row r="514" spans="1:9" ht="15.5" x14ac:dyDescent="0.4">
      <c r="A514" s="73" t="s">
        <v>808</v>
      </c>
      <c r="B514" s="76" t="s">
        <v>294</v>
      </c>
      <c r="C514" s="33"/>
      <c r="D514" s="73">
        <v>1</v>
      </c>
      <c r="E514" s="73">
        <v>9</v>
      </c>
      <c r="F514" s="73">
        <v>1</v>
      </c>
      <c r="G514" s="31">
        <f>F514*E514</f>
        <v>9</v>
      </c>
      <c r="H514" s="74"/>
      <c r="I514" s="154"/>
    </row>
    <row r="515" spans="1:9" ht="15.5" x14ac:dyDescent="0.4">
      <c r="A515" s="73" t="s">
        <v>809</v>
      </c>
      <c r="B515" s="76" t="s">
        <v>810</v>
      </c>
      <c r="C515" s="33"/>
      <c r="D515" s="73">
        <v>1</v>
      </c>
      <c r="E515" s="73">
        <v>9</v>
      </c>
      <c r="F515" s="73">
        <v>1</v>
      </c>
      <c r="G515" s="31">
        <f>F515*E515</f>
        <v>9</v>
      </c>
      <c r="H515" s="74"/>
      <c r="I515" s="154"/>
    </row>
    <row r="516" spans="1:9" ht="15.5" x14ac:dyDescent="0.4">
      <c r="A516" s="73" t="s">
        <v>811</v>
      </c>
      <c r="B516" s="76" t="s">
        <v>812</v>
      </c>
      <c r="C516" s="33"/>
      <c r="D516" s="73">
        <v>4</v>
      </c>
      <c r="E516" s="73">
        <v>28</v>
      </c>
      <c r="F516" s="73">
        <v>1</v>
      </c>
      <c r="G516" s="31">
        <f>F516*E516</f>
        <v>28</v>
      </c>
      <c r="H516" s="74"/>
      <c r="I516" s="155"/>
    </row>
    <row r="517" spans="1:9" ht="15.5" x14ac:dyDescent="0.4">
      <c r="A517" s="67" t="s">
        <v>813</v>
      </c>
      <c r="B517" s="68"/>
      <c r="C517" s="69"/>
      <c r="D517" s="68"/>
      <c r="E517" s="68"/>
      <c r="F517" s="68"/>
      <c r="G517" s="23">
        <f>SUM(G518:G527)</f>
        <v>201</v>
      </c>
      <c r="H517" s="70"/>
      <c r="I517" s="70"/>
    </row>
    <row r="518" spans="1:9" ht="37" x14ac:dyDescent="0.4">
      <c r="A518" s="73" t="s">
        <v>814</v>
      </c>
      <c r="B518" s="76" t="s">
        <v>815</v>
      </c>
      <c r="C518" s="80"/>
      <c r="D518" s="73"/>
      <c r="E518" s="73">
        <v>40</v>
      </c>
      <c r="F518" s="73">
        <v>1</v>
      </c>
      <c r="G518" s="31">
        <f t="shared" ref="G518:G527" si="26">F518*E518</f>
        <v>40</v>
      </c>
      <c r="H518" s="78" t="s">
        <v>816</v>
      </c>
      <c r="I518" s="164" t="s">
        <v>50</v>
      </c>
    </row>
    <row r="519" spans="1:9" ht="15.5" x14ac:dyDescent="0.4">
      <c r="A519" s="73" t="s">
        <v>817</v>
      </c>
      <c r="B519" s="76" t="s">
        <v>818</v>
      </c>
      <c r="C519" s="136"/>
      <c r="D519" s="73">
        <v>4</v>
      </c>
      <c r="E519" s="73">
        <v>28</v>
      </c>
      <c r="F519" s="73">
        <v>1</v>
      </c>
      <c r="G519" s="31">
        <f t="shared" si="26"/>
        <v>28</v>
      </c>
      <c r="H519" s="74"/>
      <c r="I519" s="165"/>
    </row>
    <row r="520" spans="1:9" ht="15.5" x14ac:dyDescent="0.4">
      <c r="A520" s="73" t="s">
        <v>819</v>
      </c>
      <c r="B520" s="76" t="s">
        <v>820</v>
      </c>
      <c r="C520" s="80"/>
      <c r="D520" s="73">
        <v>2</v>
      </c>
      <c r="E520" s="73">
        <v>14</v>
      </c>
      <c r="F520" s="73">
        <v>1</v>
      </c>
      <c r="G520" s="31">
        <f t="shared" si="26"/>
        <v>14</v>
      </c>
      <c r="H520" s="74"/>
      <c r="I520" s="165"/>
    </row>
    <row r="521" spans="1:9" ht="15.5" x14ac:dyDescent="0.4">
      <c r="A521" s="73" t="s">
        <v>821</v>
      </c>
      <c r="B521" s="76" t="s">
        <v>822</v>
      </c>
      <c r="C521" s="80"/>
      <c r="D521" s="73">
        <v>3</v>
      </c>
      <c r="E521" s="73">
        <v>21</v>
      </c>
      <c r="F521" s="73">
        <v>1</v>
      </c>
      <c r="G521" s="31">
        <f t="shared" si="26"/>
        <v>21</v>
      </c>
      <c r="H521" s="74"/>
      <c r="I521" s="165"/>
    </row>
    <row r="522" spans="1:9" ht="15.5" x14ac:dyDescent="0.4">
      <c r="A522" s="73" t="s">
        <v>823</v>
      </c>
      <c r="B522" s="76" t="s">
        <v>824</v>
      </c>
      <c r="C522" s="80"/>
      <c r="D522" s="73">
        <v>1</v>
      </c>
      <c r="E522" s="73">
        <v>9</v>
      </c>
      <c r="F522" s="73">
        <v>1</v>
      </c>
      <c r="G522" s="31">
        <f t="shared" si="26"/>
        <v>9</v>
      </c>
      <c r="H522" s="74"/>
      <c r="I522" s="165"/>
    </row>
    <row r="523" spans="1:9" ht="15.5" x14ac:dyDescent="0.4">
      <c r="A523" s="73" t="s">
        <v>825</v>
      </c>
      <c r="B523" s="76" t="s">
        <v>826</v>
      </c>
      <c r="C523" s="80"/>
      <c r="D523" s="73">
        <v>3</v>
      </c>
      <c r="E523" s="73">
        <v>21</v>
      </c>
      <c r="F523" s="73">
        <v>1</v>
      </c>
      <c r="G523" s="31">
        <f t="shared" si="26"/>
        <v>21</v>
      </c>
      <c r="H523" s="74"/>
      <c r="I523" s="165"/>
    </row>
    <row r="524" spans="1:9" ht="15.5" x14ac:dyDescent="0.4">
      <c r="A524" s="73" t="s">
        <v>827</v>
      </c>
      <c r="B524" s="76" t="s">
        <v>828</v>
      </c>
      <c r="C524" s="80"/>
      <c r="D524" s="73">
        <v>1</v>
      </c>
      <c r="E524" s="73">
        <v>9</v>
      </c>
      <c r="F524" s="73">
        <v>1</v>
      </c>
      <c r="G524" s="31">
        <f t="shared" si="26"/>
        <v>9</v>
      </c>
      <c r="H524" s="74"/>
      <c r="I524" s="165"/>
    </row>
    <row r="525" spans="1:9" ht="15.5" x14ac:dyDescent="0.4">
      <c r="A525" s="73" t="s">
        <v>829</v>
      </c>
      <c r="B525" s="76" t="s">
        <v>810</v>
      </c>
      <c r="C525" s="80"/>
      <c r="D525" s="73">
        <v>1</v>
      </c>
      <c r="E525" s="73">
        <v>9</v>
      </c>
      <c r="F525" s="73">
        <v>3</v>
      </c>
      <c r="G525" s="31">
        <f t="shared" si="26"/>
        <v>27</v>
      </c>
      <c r="H525" s="74"/>
      <c r="I525" s="165"/>
    </row>
    <row r="526" spans="1:9" ht="15.5" x14ac:dyDescent="0.4">
      <c r="A526" s="73" t="s">
        <v>830</v>
      </c>
      <c r="B526" s="76" t="s">
        <v>831</v>
      </c>
      <c r="C526" s="80"/>
      <c r="D526" s="73">
        <v>2</v>
      </c>
      <c r="E526" s="73">
        <v>14</v>
      </c>
      <c r="F526" s="73">
        <v>1</v>
      </c>
      <c r="G526" s="31">
        <f t="shared" si="26"/>
        <v>14</v>
      </c>
      <c r="H526" s="74" t="s">
        <v>832</v>
      </c>
      <c r="I526" s="165"/>
    </row>
    <row r="527" spans="1:9" ht="15.5" x14ac:dyDescent="0.4">
      <c r="A527" s="73" t="s">
        <v>833</v>
      </c>
      <c r="B527" s="76" t="s">
        <v>834</v>
      </c>
      <c r="C527" s="80"/>
      <c r="D527" s="73">
        <v>1</v>
      </c>
      <c r="E527" s="73">
        <v>9</v>
      </c>
      <c r="F527" s="73">
        <v>2</v>
      </c>
      <c r="G527" s="31">
        <f t="shared" si="26"/>
        <v>18</v>
      </c>
      <c r="H527" s="74" t="s">
        <v>835</v>
      </c>
      <c r="I527" s="165"/>
    </row>
    <row r="528" spans="1:9" ht="15.5" x14ac:dyDescent="0.4">
      <c r="A528" s="67" t="s">
        <v>210</v>
      </c>
      <c r="B528" s="68"/>
      <c r="C528" s="69"/>
      <c r="D528" s="68"/>
      <c r="E528" s="68"/>
      <c r="F528" s="68"/>
      <c r="G528" s="23">
        <f>SUM(G529:G534)</f>
        <v>106</v>
      </c>
      <c r="H528" s="70"/>
      <c r="I528" s="106"/>
    </row>
    <row r="529" spans="1:9" ht="15.5" x14ac:dyDescent="0.4">
      <c r="A529" s="82" t="s">
        <v>836</v>
      </c>
      <c r="B529" s="76" t="s">
        <v>299</v>
      </c>
      <c r="C529" s="33"/>
      <c r="D529" s="73">
        <v>1</v>
      </c>
      <c r="E529" s="73">
        <v>15</v>
      </c>
      <c r="F529" s="73">
        <v>2</v>
      </c>
      <c r="G529" s="31">
        <f t="shared" ref="G529" si="27">F529*E529</f>
        <v>30</v>
      </c>
      <c r="H529" s="74"/>
      <c r="I529" s="151" t="s">
        <v>50</v>
      </c>
    </row>
    <row r="530" spans="1:9" ht="15.5" x14ac:dyDescent="0.4">
      <c r="A530" s="73" t="s">
        <v>837</v>
      </c>
      <c r="B530" s="76" t="s">
        <v>213</v>
      </c>
      <c r="C530" s="80"/>
      <c r="D530" s="73">
        <v>15</v>
      </c>
      <c r="E530" s="73">
        <v>30</v>
      </c>
      <c r="F530" s="73">
        <v>1</v>
      </c>
      <c r="G530" s="31">
        <f>F530*E530</f>
        <v>30</v>
      </c>
      <c r="H530" s="74" t="s">
        <v>838</v>
      </c>
      <c r="I530" s="151"/>
    </row>
    <row r="531" spans="1:9" ht="15.5" x14ac:dyDescent="0.4">
      <c r="A531" s="73" t="s">
        <v>839</v>
      </c>
      <c r="B531" s="76" t="s">
        <v>63</v>
      </c>
      <c r="C531" s="80"/>
      <c r="D531" s="73">
        <v>10</v>
      </c>
      <c r="E531" s="73">
        <v>20</v>
      </c>
      <c r="F531" s="73">
        <v>1</v>
      </c>
      <c r="G531" s="31">
        <f>F531*E531</f>
        <v>20</v>
      </c>
      <c r="H531" s="74"/>
      <c r="I531" s="151"/>
    </row>
    <row r="532" spans="1:9" ht="15.5" x14ac:dyDescent="0.4">
      <c r="A532" s="73" t="s">
        <v>840</v>
      </c>
      <c r="B532" s="76" t="s">
        <v>66</v>
      </c>
      <c r="C532" s="136"/>
      <c r="D532" s="73">
        <v>1</v>
      </c>
      <c r="E532" s="73">
        <v>11</v>
      </c>
      <c r="F532" s="73">
        <v>1</v>
      </c>
      <c r="G532" s="31">
        <f>F532*E532</f>
        <v>11</v>
      </c>
      <c r="H532" s="78" t="s">
        <v>841</v>
      </c>
      <c r="I532" s="151"/>
    </row>
    <row r="533" spans="1:9" ht="25" x14ac:dyDescent="0.4">
      <c r="A533" s="73" t="s">
        <v>842</v>
      </c>
      <c r="B533" s="76" t="s">
        <v>38</v>
      </c>
      <c r="C533" s="80"/>
      <c r="D533" s="73"/>
      <c r="E533" s="73">
        <v>5</v>
      </c>
      <c r="F533" s="73">
        <v>2</v>
      </c>
      <c r="G533" s="31">
        <f>F533*E533</f>
        <v>10</v>
      </c>
      <c r="H533" s="78" t="s">
        <v>843</v>
      </c>
      <c r="I533" s="151"/>
    </row>
    <row r="534" spans="1:9" ht="15.5" x14ac:dyDescent="0.4">
      <c r="A534" s="73" t="s">
        <v>844</v>
      </c>
      <c r="B534" s="76" t="s">
        <v>289</v>
      </c>
      <c r="C534" s="80"/>
      <c r="D534" s="73"/>
      <c r="E534" s="73">
        <v>5</v>
      </c>
      <c r="F534" s="73">
        <v>1</v>
      </c>
      <c r="G534" s="31">
        <f>F534*E534</f>
        <v>5</v>
      </c>
      <c r="H534" s="74"/>
      <c r="I534" s="152"/>
    </row>
    <row r="535" spans="1:9" ht="4.5" customHeight="1" x14ac:dyDescent="0.4">
      <c r="A535" s="64"/>
      <c r="B535" s="64"/>
      <c r="C535" s="64"/>
      <c r="D535" s="64"/>
      <c r="E535" s="64"/>
      <c r="F535" s="64"/>
      <c r="G535" s="1"/>
      <c r="H535" s="65"/>
      <c r="I535" s="65"/>
    </row>
    <row r="536" spans="1:9" ht="17" x14ac:dyDescent="0.45">
      <c r="A536" s="137" t="s">
        <v>845</v>
      </c>
      <c r="B536" s="138"/>
      <c r="C536" s="66"/>
      <c r="D536" s="138"/>
      <c r="E536" s="138"/>
      <c r="F536" s="138"/>
      <c r="G536" s="60">
        <f>G537+G541+G543+G545+G548+G551</f>
        <v>409</v>
      </c>
      <c r="H536" s="139"/>
      <c r="I536" s="140"/>
    </row>
    <row r="537" spans="1:9" ht="15.5" x14ac:dyDescent="0.4">
      <c r="A537" s="67" t="s">
        <v>846</v>
      </c>
      <c r="B537" s="68"/>
      <c r="C537" s="69"/>
      <c r="D537" s="68"/>
      <c r="E537" s="68"/>
      <c r="F537" s="68"/>
      <c r="G537" s="23">
        <f>SUM(G538:G540)</f>
        <v>70</v>
      </c>
      <c r="H537" s="70"/>
      <c r="I537" s="70"/>
    </row>
    <row r="538" spans="1:9" ht="15.5" x14ac:dyDescent="0.4">
      <c r="A538" s="73" t="s">
        <v>847</v>
      </c>
      <c r="B538" s="76" t="s">
        <v>848</v>
      </c>
      <c r="C538" s="33"/>
      <c r="D538" s="73"/>
      <c r="E538" s="73">
        <v>45</v>
      </c>
      <c r="F538" s="73">
        <v>1</v>
      </c>
      <c r="G538" s="31">
        <f>F538*E538</f>
        <v>45</v>
      </c>
      <c r="H538" s="74"/>
      <c r="I538" s="153" t="s">
        <v>50</v>
      </c>
    </row>
    <row r="539" spans="1:9" ht="15.5" x14ac:dyDescent="0.4">
      <c r="A539" s="73" t="s">
        <v>849</v>
      </c>
      <c r="B539" s="76" t="s">
        <v>48</v>
      </c>
      <c r="C539" s="80"/>
      <c r="D539" s="73">
        <v>1</v>
      </c>
      <c r="E539" s="73">
        <v>9</v>
      </c>
      <c r="F539" s="73">
        <v>1</v>
      </c>
      <c r="G539" s="31">
        <f>F539*E539</f>
        <v>9</v>
      </c>
      <c r="H539" s="74"/>
      <c r="I539" s="154"/>
    </row>
    <row r="540" spans="1:9" ht="15.5" x14ac:dyDescent="0.4">
      <c r="A540" s="73" t="s">
        <v>850</v>
      </c>
      <c r="B540" s="76" t="s">
        <v>851</v>
      </c>
      <c r="C540" s="33"/>
      <c r="D540" s="73">
        <v>8</v>
      </c>
      <c r="E540" s="73">
        <v>16</v>
      </c>
      <c r="F540" s="73">
        <v>1</v>
      </c>
      <c r="G540" s="31">
        <f>F540*E540</f>
        <v>16</v>
      </c>
      <c r="H540" s="74"/>
      <c r="I540" s="155"/>
    </row>
    <row r="541" spans="1:9" ht="15.5" x14ac:dyDescent="0.4">
      <c r="A541" s="67" t="s">
        <v>852</v>
      </c>
      <c r="B541" s="68"/>
      <c r="C541" s="69"/>
      <c r="D541" s="68"/>
      <c r="E541" s="68"/>
      <c r="F541" s="68"/>
      <c r="G541" s="23">
        <f>SUM(G542:G542)</f>
        <v>9</v>
      </c>
      <c r="H541" s="70"/>
      <c r="I541" s="70"/>
    </row>
    <row r="542" spans="1:9" ht="15.5" x14ac:dyDescent="0.4">
      <c r="A542" s="73" t="s">
        <v>853</v>
      </c>
      <c r="B542" s="76" t="s">
        <v>854</v>
      </c>
      <c r="C542" s="80"/>
      <c r="D542" s="73">
        <v>1</v>
      </c>
      <c r="E542" s="73">
        <v>9</v>
      </c>
      <c r="F542" s="73">
        <v>1</v>
      </c>
      <c r="G542" s="31">
        <f t="shared" ref="G542" si="28">F542*E542</f>
        <v>9</v>
      </c>
      <c r="H542" s="74" t="s">
        <v>855</v>
      </c>
      <c r="I542" s="141" t="s">
        <v>50</v>
      </c>
    </row>
    <row r="543" spans="1:9" ht="15.5" x14ac:dyDescent="0.4">
      <c r="A543" s="67" t="s">
        <v>674</v>
      </c>
      <c r="B543" s="68"/>
      <c r="C543" s="69"/>
      <c r="D543" s="68"/>
      <c r="E543" s="68"/>
      <c r="F543" s="68"/>
      <c r="G543" s="23">
        <f>SUM(G544:G544)</f>
        <v>40</v>
      </c>
      <c r="H543" s="70"/>
      <c r="I543" s="70"/>
    </row>
    <row r="544" spans="1:9" ht="25" x14ac:dyDescent="0.4">
      <c r="A544" s="73" t="s">
        <v>856</v>
      </c>
      <c r="B544" s="76" t="s">
        <v>857</v>
      </c>
      <c r="C544" s="33"/>
      <c r="D544" s="73"/>
      <c r="E544" s="73">
        <v>40</v>
      </c>
      <c r="F544" s="73">
        <v>1</v>
      </c>
      <c r="G544" s="31">
        <f>F544*E544</f>
        <v>40</v>
      </c>
      <c r="H544" s="78" t="s">
        <v>858</v>
      </c>
      <c r="I544" s="141" t="s">
        <v>50</v>
      </c>
    </row>
    <row r="545" spans="1:9" ht="15.5" x14ac:dyDescent="0.4">
      <c r="A545" s="67" t="s">
        <v>859</v>
      </c>
      <c r="B545" s="68"/>
      <c r="C545" s="69"/>
      <c r="D545" s="68"/>
      <c r="E545" s="68"/>
      <c r="F545" s="68"/>
      <c r="G545" s="23">
        <f>SUM(G546:G547)</f>
        <v>60</v>
      </c>
      <c r="H545" s="70"/>
      <c r="I545" s="70"/>
    </row>
    <row r="546" spans="1:9" ht="25" x14ac:dyDescent="0.4">
      <c r="A546" s="73" t="s">
        <v>860</v>
      </c>
      <c r="B546" s="76" t="s">
        <v>861</v>
      </c>
      <c r="C546" s="33"/>
      <c r="D546" s="73"/>
      <c r="E546" s="73">
        <v>15</v>
      </c>
      <c r="F546" s="73">
        <v>2</v>
      </c>
      <c r="G546" s="31">
        <f>F546*E546</f>
        <v>30</v>
      </c>
      <c r="H546" s="78" t="s">
        <v>862</v>
      </c>
      <c r="I546" s="156" t="s">
        <v>863</v>
      </c>
    </row>
    <row r="547" spans="1:9" ht="25" x14ac:dyDescent="0.4">
      <c r="A547" s="73" t="s">
        <v>864</v>
      </c>
      <c r="B547" s="76" t="s">
        <v>865</v>
      </c>
      <c r="C547" s="33"/>
      <c r="D547" s="73"/>
      <c r="E547" s="73">
        <v>15</v>
      </c>
      <c r="F547" s="73">
        <v>2</v>
      </c>
      <c r="G547" s="31">
        <f>F547*E547</f>
        <v>30</v>
      </c>
      <c r="H547" s="78" t="s">
        <v>862</v>
      </c>
      <c r="I547" s="157"/>
    </row>
    <row r="548" spans="1:9" ht="15.5" x14ac:dyDescent="0.4">
      <c r="A548" s="67" t="s">
        <v>866</v>
      </c>
      <c r="B548" s="68"/>
      <c r="C548" s="69"/>
      <c r="D548" s="68"/>
      <c r="E548" s="68"/>
      <c r="F548" s="68"/>
      <c r="G548" s="23">
        <f>SUM(G549:G550)</f>
        <v>100</v>
      </c>
      <c r="H548" s="70"/>
      <c r="I548" s="70"/>
    </row>
    <row r="549" spans="1:9" ht="25" x14ac:dyDescent="0.4">
      <c r="A549" s="73" t="s">
        <v>867</v>
      </c>
      <c r="B549" s="76" t="s">
        <v>868</v>
      </c>
      <c r="C549" s="33"/>
      <c r="D549" s="73"/>
      <c r="E549" s="73">
        <v>25</v>
      </c>
      <c r="F549" s="73">
        <v>2</v>
      </c>
      <c r="G549" s="31">
        <f>F549*E549</f>
        <v>50</v>
      </c>
      <c r="H549" s="78" t="s">
        <v>862</v>
      </c>
      <c r="I549" s="156" t="s">
        <v>863</v>
      </c>
    </row>
    <row r="550" spans="1:9" ht="25" x14ac:dyDescent="0.4">
      <c r="A550" s="73" t="s">
        <v>869</v>
      </c>
      <c r="B550" s="76" t="s">
        <v>870</v>
      </c>
      <c r="C550" s="33"/>
      <c r="D550" s="73"/>
      <c r="E550" s="73">
        <v>25</v>
      </c>
      <c r="F550" s="73">
        <v>2</v>
      </c>
      <c r="G550" s="31">
        <f>F550*E550</f>
        <v>50</v>
      </c>
      <c r="H550" s="78" t="s">
        <v>862</v>
      </c>
      <c r="I550" s="157"/>
    </row>
    <row r="551" spans="1:9" ht="15.5" x14ac:dyDescent="0.4">
      <c r="A551" s="67" t="s">
        <v>871</v>
      </c>
      <c r="B551" s="68"/>
      <c r="C551" s="69"/>
      <c r="D551" s="68"/>
      <c r="E551" s="68"/>
      <c r="F551" s="68"/>
      <c r="G551" s="23">
        <f>SUM(G552:G554)</f>
        <v>130</v>
      </c>
      <c r="H551" s="70"/>
      <c r="I551" s="70"/>
    </row>
    <row r="552" spans="1:9" ht="49" x14ac:dyDescent="0.4">
      <c r="A552" s="76" t="s">
        <v>872</v>
      </c>
      <c r="B552" s="76" t="s">
        <v>873</v>
      </c>
      <c r="C552" s="80"/>
      <c r="D552" s="73"/>
      <c r="E552" s="73">
        <v>40</v>
      </c>
      <c r="F552" s="73">
        <v>2</v>
      </c>
      <c r="G552" s="31">
        <f>F552*E552</f>
        <v>80</v>
      </c>
      <c r="H552" s="78" t="s">
        <v>874</v>
      </c>
      <c r="I552" s="113" t="s">
        <v>863</v>
      </c>
    </row>
    <row r="553" spans="1:9" ht="15.5" x14ac:dyDescent="0.4">
      <c r="A553" s="76" t="s">
        <v>875</v>
      </c>
      <c r="B553" s="76" t="s">
        <v>876</v>
      </c>
      <c r="C553" s="80"/>
      <c r="D553" s="73"/>
      <c r="E553" s="73">
        <v>20</v>
      </c>
      <c r="F553" s="73">
        <v>1</v>
      </c>
      <c r="G553" s="31">
        <f>F553*E553</f>
        <v>20</v>
      </c>
      <c r="H553" s="78"/>
      <c r="I553" s="113" t="s">
        <v>19</v>
      </c>
    </row>
    <row r="554" spans="1:9" ht="15.5" x14ac:dyDescent="0.4">
      <c r="A554" s="73" t="s">
        <v>877</v>
      </c>
      <c r="B554" s="76" t="s">
        <v>878</v>
      </c>
      <c r="C554" s="80"/>
      <c r="D554" s="73"/>
      <c r="E554" s="73">
        <v>30</v>
      </c>
      <c r="F554" s="73">
        <v>1</v>
      </c>
      <c r="G554" s="31">
        <f>F554*E554</f>
        <v>30</v>
      </c>
      <c r="H554" s="74" t="s">
        <v>879</v>
      </c>
      <c r="I554" s="142" t="s">
        <v>880</v>
      </c>
    </row>
    <row r="555" spans="1:9" ht="16" thickBot="1" x14ac:dyDescent="0.45">
      <c r="A555" s="33"/>
      <c r="B555" s="33"/>
      <c r="C555" s="33"/>
      <c r="D555" s="33"/>
      <c r="E555" s="33"/>
      <c r="F555" s="33"/>
      <c r="G555" s="61"/>
      <c r="H555" s="143"/>
      <c r="I555" s="143"/>
    </row>
    <row r="556" spans="1:9" ht="19.5" x14ac:dyDescent="0.5">
      <c r="A556" s="194" t="s">
        <v>881</v>
      </c>
      <c r="B556" s="144"/>
      <c r="C556" s="145"/>
      <c r="D556" s="144"/>
      <c r="E556" s="144"/>
      <c r="F556" s="144"/>
      <c r="G556" s="62">
        <f>G8+G32+G110+G165+G188+G221+G249+G289+G317+G376+G402+G458+G500+G536</f>
        <v>9094</v>
      </c>
      <c r="H556" s="146"/>
      <c r="I556" s="195"/>
    </row>
    <row r="557" spans="1:9" ht="20" thickBot="1" x14ac:dyDescent="0.55000000000000004">
      <c r="A557" s="196"/>
      <c r="B557" s="147"/>
      <c r="C557" s="148"/>
      <c r="D557" s="147"/>
      <c r="E557" s="147"/>
      <c r="F557" s="147"/>
      <c r="G557" s="63">
        <f>G9+G111+G377+G403+G459+G501</f>
        <v>7096</v>
      </c>
      <c r="H557" s="149"/>
      <c r="I557" s="197"/>
    </row>
  </sheetData>
  <mergeCells count="82">
    <mergeCell ref="I65:I66"/>
    <mergeCell ref="D4:I4"/>
    <mergeCell ref="I12:I19"/>
    <mergeCell ref="I21:I22"/>
    <mergeCell ref="I24:I30"/>
    <mergeCell ref="H29:H30"/>
    <mergeCell ref="I34:I36"/>
    <mergeCell ref="I38:I39"/>
    <mergeCell ref="I41:I43"/>
    <mergeCell ref="I48:I50"/>
    <mergeCell ref="I52:I53"/>
    <mergeCell ref="I61:I63"/>
    <mergeCell ref="I153:I160"/>
    <mergeCell ref="I68:I72"/>
    <mergeCell ref="I74:I76"/>
    <mergeCell ref="I79:I81"/>
    <mergeCell ref="I83:I91"/>
    <mergeCell ref="I93:I96"/>
    <mergeCell ref="I99:I104"/>
    <mergeCell ref="I106:I108"/>
    <mergeCell ref="I114:I121"/>
    <mergeCell ref="I123:I135"/>
    <mergeCell ref="I137:I144"/>
    <mergeCell ref="I146:I151"/>
    <mergeCell ref="I226:I228"/>
    <mergeCell ref="I162:I163"/>
    <mergeCell ref="I167:I169"/>
    <mergeCell ref="I171:I182"/>
    <mergeCell ref="I184:I186"/>
    <mergeCell ref="I190:I193"/>
    <mergeCell ref="I195:I196"/>
    <mergeCell ref="I198:I200"/>
    <mergeCell ref="I202:I205"/>
    <mergeCell ref="I207:I215"/>
    <mergeCell ref="I217:I219"/>
    <mergeCell ref="I223:I224"/>
    <mergeCell ref="I301:I302"/>
    <mergeCell ref="I230:I233"/>
    <mergeCell ref="I235:I243"/>
    <mergeCell ref="I245:I247"/>
    <mergeCell ref="I251:I256"/>
    <mergeCell ref="I258:I262"/>
    <mergeCell ref="I264:I268"/>
    <mergeCell ref="I270:I271"/>
    <mergeCell ref="I273:I281"/>
    <mergeCell ref="I283:I287"/>
    <mergeCell ref="I291:I293"/>
    <mergeCell ref="I295:I299"/>
    <mergeCell ref="I385:I387"/>
    <mergeCell ref="I304:I311"/>
    <mergeCell ref="I313:I315"/>
    <mergeCell ref="I319:I322"/>
    <mergeCell ref="I326:I330"/>
    <mergeCell ref="I332:I334"/>
    <mergeCell ref="I336:I338"/>
    <mergeCell ref="I340:I348"/>
    <mergeCell ref="I350:I358"/>
    <mergeCell ref="I360:I364"/>
    <mergeCell ref="I366:I374"/>
    <mergeCell ref="I379:I380"/>
    <mergeCell ref="I471:I479"/>
    <mergeCell ref="I390:I392"/>
    <mergeCell ref="I394:I400"/>
    <mergeCell ref="I405:I410"/>
    <mergeCell ref="I412:I417"/>
    <mergeCell ref="I419:I425"/>
    <mergeCell ref="I430:I436"/>
    <mergeCell ref="I439:I445"/>
    <mergeCell ref="I447:I448"/>
    <mergeCell ref="I450:I456"/>
    <mergeCell ref="I461:I464"/>
    <mergeCell ref="I466:I469"/>
    <mergeCell ref="I529:I534"/>
    <mergeCell ref="I538:I540"/>
    <mergeCell ref="I546:I547"/>
    <mergeCell ref="I549:I550"/>
    <mergeCell ref="I482:I485"/>
    <mergeCell ref="I487:I496"/>
    <mergeCell ref="I504:I507"/>
    <mergeCell ref="I509:I511"/>
    <mergeCell ref="I513:I516"/>
    <mergeCell ref="I518:I5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Do Nascimento</dc:creator>
  <cp:lastModifiedBy>ebalard</cp:lastModifiedBy>
  <dcterms:created xsi:type="dcterms:W3CDTF">2024-04-22T09:06:30Z</dcterms:created>
  <dcterms:modified xsi:type="dcterms:W3CDTF">2024-04-26T18:04:56Z</dcterms:modified>
</cp:coreProperties>
</file>